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 firstSheet="9" activeTab="9"/>
  </bookViews>
  <sheets>
    <sheet name="1. RECOMENDACIONES cap. 1" sheetId="1" r:id="rId1"/>
    <sheet name="1. PROP. DE CAMBIO cap. 1" sheetId="2" r:id="rId2"/>
    <sheet name="2. RECOMENDACIONES cap. 2" sheetId="3" r:id="rId3"/>
    <sheet name="2. PROP. DE CAMBIO cap 2" sheetId="4" r:id="rId4"/>
    <sheet name="3. RECOMENDACIONES cap. 3" sheetId="5" r:id="rId5"/>
    <sheet name="3. PROP. DE CAMBIO cap 3" sheetId="6" r:id="rId6"/>
    <sheet name="4. RECOMENDACIONES cap. 4" sheetId="7" r:id="rId7"/>
    <sheet name="4. PROP. CAMBIO cap 4" sheetId="8" r:id="rId8"/>
    <sheet name="5. RECOMENDACIONES cap. 5" sheetId="9" r:id="rId9"/>
    <sheet name="5. PROP. DE CAMBIO cap 5" sheetId="10" r:id="rId10"/>
    <sheet name="6. RECOMENDACIONES cap. 6" sheetId="12" r:id="rId11"/>
    <sheet name="6. PROP. DE CAMBIO cap 6" sheetId="13" r:id="rId12"/>
    <sheet name="7. RECOMENDACIONES cap. 7" sheetId="14" r:id="rId13"/>
    <sheet name="8. PROPUESTAS GENERALES" sheetId="18" r:id="rId14"/>
    <sheet name="REPORTE RECOMENDACIONES" sheetId="16" r:id="rId15"/>
    <sheet name="REPORTE PROPUESTAS CAMBIO" sheetId="17" r:id="rId16"/>
  </sheets>
  <definedNames>
    <definedName name="_xlnm._FilterDatabase" localSheetId="1" hidden="1">'1. PROP. DE CAMBIO cap. 1'!$A$17:$Q$32</definedName>
    <definedName name="_xlnm._FilterDatabase" localSheetId="0" hidden="1">'1. RECOMENDACIONES cap. 1'!$A$17:$Q$29</definedName>
    <definedName name="_xlnm._FilterDatabase" localSheetId="3" hidden="1">'2. PROP. DE CAMBIO cap 2'!$A$17:$Q$32</definedName>
    <definedName name="_xlnm._FilterDatabase" localSheetId="2" hidden="1">'2. RECOMENDACIONES cap. 2'!$A$17:$Q$23</definedName>
    <definedName name="_xlnm._FilterDatabase" localSheetId="5" hidden="1">'3. PROP. DE CAMBIO cap 3'!$A$17:$Q$32</definedName>
    <definedName name="_xlnm._FilterDatabase" localSheetId="4" hidden="1">'3. RECOMENDACIONES cap. 3'!$A$17:$Q$22</definedName>
    <definedName name="_xlnm._FilterDatabase" localSheetId="7" hidden="1">'4. PROP. CAMBIO cap 4'!$A$17:$Q$32</definedName>
    <definedName name="_xlnm._FilterDatabase" localSheetId="6" hidden="1">'4. RECOMENDACIONES cap. 4'!$A$17:$Q$21</definedName>
    <definedName name="_xlnm._FilterDatabase" localSheetId="9" hidden="1">'5. PROP. DE CAMBIO cap 5'!$A$17:$Q$32</definedName>
    <definedName name="_xlnm._FilterDatabase" localSheetId="8" hidden="1">'5. RECOMENDACIONES cap. 5'!$A$17:$Q$48</definedName>
    <definedName name="_xlnm._FilterDatabase" localSheetId="11" hidden="1">'6. PROP. DE CAMBIO cap 6'!$A$17:$Q$32</definedName>
    <definedName name="_xlnm._FilterDatabase" localSheetId="10" hidden="1">'6. RECOMENDACIONES cap. 6'!$A$17:$Q$23</definedName>
    <definedName name="_xlnm._FilterDatabase" localSheetId="12" hidden="1">'7. RECOMENDACIONES cap. 7'!$A$17:$P$23</definedName>
    <definedName name="_xlnm._FilterDatabase" localSheetId="13" hidden="1">'8. PROPUESTAS GENERALES'!$A$17:$Q$32</definedName>
    <definedName name="_xlnm._FilterDatabase" localSheetId="15" hidden="1">'REPORTE PROPUESTAS CAMBIO'!$B$13:$D$435</definedName>
    <definedName name="_xlnm._FilterDatabase" localSheetId="14" hidden="1">'REPORTE RECOMENDACIONES'!$B$13:$C$91</definedName>
    <definedName name="_xlnm.Criteria" localSheetId="1">'1. PROP. DE CAMBIO cap. 1'!$K$19:$K$32</definedName>
    <definedName name="_xlnm.Criteria" localSheetId="0">'1. RECOMENDACIONES cap. 1'!$H$19:$H$29</definedName>
    <definedName name="_xlnm.Criteria" localSheetId="3">'2. PROP. DE CAMBIO cap 2'!$K$19:$K$32</definedName>
    <definedName name="_xlnm.Criteria" localSheetId="2">'2. RECOMENDACIONES cap. 2'!$H$19:$H$23</definedName>
    <definedName name="_xlnm.Criteria" localSheetId="5">'3. PROP. DE CAMBIO cap 3'!$K$19:$K$32</definedName>
    <definedName name="_xlnm.Criteria" localSheetId="4">'3. RECOMENDACIONES cap. 3'!$H$19:$H$22</definedName>
    <definedName name="_xlnm.Criteria" localSheetId="7">'4. PROP. CAMBIO cap 4'!$K$19:$K$32</definedName>
    <definedName name="_xlnm.Criteria" localSheetId="6">'4. RECOMENDACIONES cap. 4'!$H$19:$H$21</definedName>
    <definedName name="_xlnm.Criteria" localSheetId="9">'5. PROP. DE CAMBIO cap 5'!$K$19:$K$32</definedName>
    <definedName name="_xlnm.Criteria" localSheetId="8">'5. RECOMENDACIONES cap. 5'!$H$19:$H$48</definedName>
    <definedName name="_xlnm.Criteria" localSheetId="11">'6. PROP. DE CAMBIO cap 6'!$K$19:$K$32</definedName>
    <definedName name="_xlnm.Criteria" localSheetId="10">'6. RECOMENDACIONES cap. 6'!$H$19:$H$23</definedName>
    <definedName name="_xlnm.Criteria" localSheetId="12">'7. RECOMENDACIONES cap. 7'!$G$20:$G$23</definedName>
    <definedName name="_xlnm.Criteria" localSheetId="13">'8. PROPUESTAS GENERALES'!$G$19:$G$32</definedName>
    <definedName name="_xlnm.Print_Area" localSheetId="1">'1. PROP. DE CAMBIO cap. 1'!$A$1:$Q$86</definedName>
    <definedName name="_xlnm.Print_Area" localSheetId="0">'1. RECOMENDACIONES cap. 1'!$A$1:$Q$32</definedName>
    <definedName name="_xlnm.Print_Area" localSheetId="3">'2. PROP. DE CAMBIO cap 2'!$A$1:$Q$50</definedName>
    <definedName name="_xlnm.Print_Area" localSheetId="2">'2. RECOMENDACIONES cap. 2'!$A$1:$Q$26</definedName>
    <definedName name="_xlnm.Print_Area" localSheetId="5">'3. PROP. DE CAMBIO cap 3'!$A$1:$Q$44</definedName>
    <definedName name="_xlnm.Print_Area" localSheetId="6">'4. RECOMENDACIONES cap. 4'!$A$1:$Q$24</definedName>
    <definedName name="_xlnm.Print_Area" localSheetId="9">'5. PROP. DE CAMBIO cap 5'!$A$1:$Q$104</definedName>
    <definedName name="_xlnm.Print_Area" localSheetId="8">'5. RECOMENDACIONES cap. 5'!$A$1:$Q$50</definedName>
    <definedName name="_xlnm.Print_Area" localSheetId="11">'6. PROP. DE CAMBIO cap 6'!$A$1:$Q$50</definedName>
    <definedName name="_xlnm.Print_Area" localSheetId="10">'6. RECOMENDACIONES cap. 6'!$A$1:$Q$40</definedName>
    <definedName name="_xlnm.Print_Area" localSheetId="12">'7. RECOMENDACIONES cap. 7'!$A$1:$P$27</definedName>
    <definedName name="_xlnm.Print_Area" localSheetId="13">'8. PROPUESTAS GENERALES'!$A$1:$M$70</definedName>
    <definedName name="_xlnm.Print_Area" localSheetId="15">'REPORTE PROPUESTAS CAMBIO'!$A$1:$E$455</definedName>
    <definedName name="_xlnm.Print_Area" localSheetId="14">'REPORTE RECOMENDACIONES'!$A$1:$D$93</definedName>
  </definedNames>
  <calcPr calcId="145621" concurrentCalc="0"/>
</workbook>
</file>

<file path=xl/calcChain.xml><?xml version="1.0" encoding="utf-8"?>
<calcChain xmlns="http://schemas.openxmlformats.org/spreadsheetml/2006/main">
  <c r="B7" i="13" l="1"/>
  <c r="B7" i="10"/>
  <c r="B7" i="8"/>
  <c r="B7" i="6"/>
  <c r="B7" i="4"/>
  <c r="B7" i="2"/>
  <c r="J6" i="12"/>
  <c r="H38" i="12"/>
  <c r="R38" i="12"/>
  <c r="H37" i="12"/>
  <c r="R37" i="12"/>
  <c r="H36" i="12"/>
  <c r="R36" i="12"/>
  <c r="H35" i="12"/>
  <c r="R35" i="12"/>
  <c r="H34" i="12"/>
  <c r="R34" i="12"/>
  <c r="H33" i="12"/>
  <c r="R33" i="12"/>
  <c r="H32" i="12"/>
  <c r="R32" i="12"/>
  <c r="H31" i="12"/>
  <c r="R31" i="12"/>
  <c r="H30" i="12"/>
  <c r="R30" i="12"/>
  <c r="H29" i="12"/>
  <c r="R29" i="12"/>
  <c r="H28" i="12"/>
  <c r="R28" i="12"/>
  <c r="H27" i="12"/>
  <c r="R27" i="12"/>
  <c r="H25" i="12"/>
  <c r="R25" i="12"/>
  <c r="H23" i="12"/>
  <c r="H22" i="12"/>
  <c r="H21" i="12"/>
  <c r="H20" i="12"/>
  <c r="H19" i="12"/>
  <c r="J6" i="9"/>
  <c r="H39" i="9"/>
  <c r="R39" i="9"/>
  <c r="H38" i="9"/>
  <c r="R38" i="9"/>
  <c r="H37" i="9"/>
  <c r="R37" i="9"/>
  <c r="H36" i="9"/>
  <c r="R36" i="9"/>
  <c r="H35" i="9"/>
  <c r="R35" i="9"/>
  <c r="H34" i="9"/>
  <c r="R34" i="9"/>
  <c r="H33" i="9"/>
  <c r="R33" i="9"/>
  <c r="H32" i="9"/>
  <c r="R32" i="9"/>
  <c r="H31" i="9"/>
  <c r="R31" i="9"/>
  <c r="H30" i="9"/>
  <c r="R30" i="9"/>
  <c r="H29" i="9"/>
  <c r="R29" i="9"/>
  <c r="H28" i="9"/>
  <c r="R28" i="9"/>
  <c r="H26" i="9"/>
  <c r="R26" i="9"/>
  <c r="H48" i="9"/>
  <c r="H47" i="9"/>
  <c r="H46" i="9"/>
  <c r="H45" i="9"/>
  <c r="H44" i="9"/>
  <c r="H43" i="9"/>
  <c r="H42" i="9"/>
  <c r="H41" i="9"/>
  <c r="H24" i="9"/>
  <c r="H23" i="9"/>
  <c r="H22" i="9"/>
  <c r="H21" i="9"/>
  <c r="H20" i="9"/>
  <c r="H19" i="9"/>
  <c r="J6" i="7"/>
  <c r="H21" i="7"/>
  <c r="H20" i="7"/>
  <c r="H19" i="7"/>
  <c r="J6" i="5"/>
  <c r="H22" i="5"/>
  <c r="H21" i="5"/>
  <c r="H20" i="5"/>
  <c r="H19" i="5"/>
  <c r="J6" i="3"/>
  <c r="H23" i="3"/>
  <c r="H22" i="3"/>
  <c r="H21" i="3"/>
  <c r="H20" i="3"/>
  <c r="H19" i="3"/>
  <c r="J6" i="1"/>
  <c r="H29" i="1"/>
  <c r="H28" i="1"/>
  <c r="H27" i="1"/>
  <c r="H26" i="1"/>
  <c r="H25" i="1"/>
  <c r="H24" i="1"/>
  <c r="H23" i="1"/>
  <c r="H22" i="1"/>
  <c r="H21" i="1"/>
  <c r="H20" i="1"/>
  <c r="H19" i="1"/>
  <c r="D91" i="16"/>
  <c r="D90" i="16"/>
  <c r="D88" i="16"/>
  <c r="D87" i="16"/>
  <c r="B75" i="16"/>
  <c r="B76" i="16"/>
  <c r="B77" i="16"/>
  <c r="B78" i="16"/>
  <c r="B79" i="16"/>
  <c r="B80" i="16"/>
  <c r="B81" i="16"/>
  <c r="B82" i="16"/>
  <c r="B83" i="16"/>
  <c r="B84" i="16"/>
  <c r="B85" i="16"/>
  <c r="B74" i="16"/>
  <c r="D75" i="16"/>
  <c r="D76" i="16"/>
  <c r="D77" i="16"/>
  <c r="D78" i="16"/>
  <c r="D79" i="16"/>
  <c r="D80" i="16"/>
  <c r="D81" i="16"/>
  <c r="D82" i="16"/>
  <c r="D83" i="16"/>
  <c r="D84" i="16"/>
  <c r="D85" i="16"/>
  <c r="D74" i="16"/>
  <c r="D72" i="16"/>
  <c r="B61" i="16"/>
  <c r="B62" i="16"/>
  <c r="B63" i="16"/>
  <c r="B64" i="16"/>
  <c r="B65" i="16"/>
  <c r="B66" i="16"/>
  <c r="B67" i="16"/>
  <c r="B68" i="16"/>
  <c r="B69" i="16"/>
  <c r="B70" i="16"/>
  <c r="B71" i="16"/>
  <c r="B60" i="16"/>
  <c r="D61" i="16"/>
  <c r="D62" i="16"/>
  <c r="D63" i="16"/>
  <c r="D64" i="16"/>
  <c r="D65" i="16"/>
  <c r="D66" i="16"/>
  <c r="D67" i="16"/>
  <c r="D68" i="16"/>
  <c r="D69" i="16"/>
  <c r="D70" i="16"/>
  <c r="D71" i="16"/>
  <c r="D60" i="16"/>
  <c r="D58" i="16"/>
  <c r="D52" i="16"/>
  <c r="D53" i="16"/>
  <c r="D54" i="16"/>
  <c r="D55" i="16"/>
  <c r="D51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37" i="16"/>
  <c r="D35" i="16"/>
  <c r="D36" i="16"/>
  <c r="D34" i="16"/>
  <c r="D31" i="16"/>
  <c r="D32" i="16"/>
  <c r="D33" i="16"/>
  <c r="D30" i="16"/>
  <c r="D26" i="16"/>
  <c r="D27" i="16"/>
  <c r="D28" i="16"/>
  <c r="D29" i="16"/>
  <c r="D25" i="16"/>
  <c r="D15" i="16"/>
  <c r="D16" i="16"/>
  <c r="D17" i="16"/>
  <c r="D18" i="16"/>
  <c r="D19" i="16"/>
  <c r="D20" i="16"/>
  <c r="D21" i="16"/>
  <c r="D22" i="16"/>
  <c r="D23" i="16"/>
  <c r="D24" i="16"/>
  <c r="D14" i="16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6" i="18"/>
  <c r="G67" i="18"/>
  <c r="F67" i="18"/>
  <c r="E67" i="18"/>
  <c r="G49" i="18"/>
  <c r="F49" i="18"/>
  <c r="E49" i="18"/>
  <c r="G68" i="18"/>
  <c r="F68" i="18"/>
  <c r="E68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F32" i="18"/>
  <c r="E32" i="18"/>
  <c r="G31" i="18"/>
  <c r="F31" i="18"/>
  <c r="E31" i="18"/>
  <c r="G30" i="18"/>
  <c r="F30" i="18"/>
  <c r="E30" i="18"/>
  <c r="G29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J6" i="18"/>
  <c r="E24" i="14"/>
  <c r="E23" i="14"/>
  <c r="E21" i="14"/>
  <c r="E20" i="14"/>
  <c r="I6" i="2"/>
  <c r="K21" i="2"/>
  <c r="J21" i="2"/>
  <c r="I21" i="2"/>
  <c r="I6" i="13"/>
  <c r="I6" i="10"/>
  <c r="I6" i="8"/>
  <c r="I6" i="6"/>
  <c r="I6" i="4"/>
  <c r="B9" i="4"/>
  <c r="B11" i="2"/>
  <c r="U4" i="14"/>
  <c r="I6" i="14"/>
  <c r="G24" i="14"/>
  <c r="C91" i="16"/>
  <c r="G23" i="14"/>
  <c r="C90" i="16"/>
  <c r="G21" i="14"/>
  <c r="C88" i="16"/>
  <c r="G20" i="14"/>
  <c r="C87" i="16"/>
  <c r="B9" i="13"/>
  <c r="K48" i="13"/>
  <c r="J48" i="13"/>
  <c r="I48" i="13"/>
  <c r="K47" i="13"/>
  <c r="J47" i="13"/>
  <c r="I47" i="13"/>
  <c r="K46" i="13"/>
  <c r="J46" i="13"/>
  <c r="I46" i="13"/>
  <c r="K45" i="13"/>
  <c r="J45" i="13"/>
  <c r="I45" i="13"/>
  <c r="K44" i="13"/>
  <c r="J44" i="13"/>
  <c r="I44" i="13"/>
  <c r="K43" i="13"/>
  <c r="J43" i="13"/>
  <c r="I43" i="13"/>
  <c r="K42" i="13"/>
  <c r="J42" i="13"/>
  <c r="I42" i="13"/>
  <c r="K41" i="13"/>
  <c r="J41" i="13"/>
  <c r="I41" i="13"/>
  <c r="K40" i="13"/>
  <c r="J40" i="13"/>
  <c r="I40" i="13"/>
  <c r="K39" i="13"/>
  <c r="J39" i="13"/>
  <c r="I39" i="13"/>
  <c r="K38" i="13"/>
  <c r="J38" i="13"/>
  <c r="I38" i="13"/>
  <c r="K37" i="13"/>
  <c r="J37" i="13"/>
  <c r="I37" i="13"/>
  <c r="K36" i="13"/>
  <c r="J36" i="13"/>
  <c r="I36" i="13"/>
  <c r="K35" i="13"/>
  <c r="J35" i="13"/>
  <c r="I35" i="13"/>
  <c r="K34" i="13"/>
  <c r="J34" i="13"/>
  <c r="I34" i="13"/>
  <c r="K33" i="13"/>
  <c r="J33" i="13"/>
  <c r="I33" i="13"/>
  <c r="K32" i="13"/>
  <c r="J32" i="13"/>
  <c r="I32" i="13"/>
  <c r="K31" i="13"/>
  <c r="J31" i="13"/>
  <c r="I31" i="13"/>
  <c r="K30" i="13"/>
  <c r="J30" i="13"/>
  <c r="I30" i="13"/>
  <c r="K29" i="13"/>
  <c r="J29" i="13"/>
  <c r="I29" i="13"/>
  <c r="K28" i="13"/>
  <c r="J28" i="13"/>
  <c r="I28" i="13"/>
  <c r="K27" i="13"/>
  <c r="J27" i="13"/>
  <c r="I27" i="13"/>
  <c r="K26" i="13"/>
  <c r="J26" i="13"/>
  <c r="I26" i="13"/>
  <c r="K25" i="13"/>
  <c r="J25" i="13"/>
  <c r="I25" i="13"/>
  <c r="K24" i="13"/>
  <c r="J24" i="13"/>
  <c r="I24" i="13"/>
  <c r="K23" i="13"/>
  <c r="J23" i="13"/>
  <c r="I23" i="13"/>
  <c r="K22" i="13"/>
  <c r="J22" i="13"/>
  <c r="I22" i="13"/>
  <c r="K21" i="13"/>
  <c r="J21" i="13"/>
  <c r="I21" i="13"/>
  <c r="K20" i="13"/>
  <c r="J20" i="13"/>
  <c r="I20" i="13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3" i="12"/>
  <c r="G22" i="12"/>
  <c r="G21" i="12"/>
  <c r="G20" i="12"/>
  <c r="C85" i="16"/>
  <c r="C84" i="16"/>
  <c r="C83" i="16"/>
  <c r="C82" i="16"/>
  <c r="C81" i="16"/>
  <c r="C80" i="16"/>
  <c r="C79" i="16"/>
  <c r="C78" i="16"/>
  <c r="C77" i="16"/>
  <c r="C76" i="16"/>
  <c r="C75" i="16"/>
  <c r="C74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8" i="16"/>
  <c r="B9" i="10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3" i="10"/>
  <c r="J93" i="10"/>
  <c r="K92" i="10"/>
  <c r="J92" i="10"/>
  <c r="K91" i="10"/>
  <c r="J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K55" i="10"/>
  <c r="J55" i="10"/>
  <c r="K54" i="10"/>
  <c r="J54" i="10"/>
  <c r="K53" i="10"/>
  <c r="J53" i="10"/>
  <c r="K52" i="10"/>
  <c r="J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102" i="10"/>
  <c r="J102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24" i="9"/>
  <c r="F24" i="9"/>
  <c r="G23" i="9"/>
  <c r="F23" i="9"/>
  <c r="G22" i="9"/>
  <c r="F22" i="9"/>
  <c r="G21" i="9"/>
  <c r="F21" i="9"/>
  <c r="G20" i="9"/>
  <c r="F20" i="9"/>
  <c r="B9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G21" i="7"/>
  <c r="G20" i="7"/>
  <c r="B9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B9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0" i="2"/>
  <c r="J20" i="2"/>
  <c r="G29" i="1"/>
  <c r="G28" i="1"/>
  <c r="G27" i="1"/>
  <c r="G26" i="1"/>
  <c r="G25" i="1"/>
  <c r="G24" i="1"/>
  <c r="G23" i="1"/>
  <c r="G22" i="1"/>
  <c r="G21" i="1"/>
  <c r="G20" i="1"/>
  <c r="G23" i="3"/>
  <c r="G22" i="3"/>
  <c r="G21" i="3"/>
  <c r="G20" i="3"/>
  <c r="B54" i="16"/>
  <c r="B424" i="17"/>
  <c r="B53" i="16"/>
  <c r="B414" i="17"/>
  <c r="B52" i="16"/>
  <c r="B404" i="17"/>
  <c r="B51" i="16"/>
  <c r="B394" i="17"/>
  <c r="B50" i="16"/>
  <c r="B384" i="17"/>
  <c r="B49" i="16"/>
  <c r="B374" i="17"/>
  <c r="B48" i="16"/>
  <c r="B364" i="17"/>
  <c r="B47" i="16"/>
  <c r="B354" i="17"/>
  <c r="B46" i="16"/>
  <c r="B344" i="17"/>
  <c r="B45" i="16"/>
  <c r="B334" i="17"/>
  <c r="B44" i="16"/>
  <c r="B324" i="17"/>
  <c r="B43" i="16"/>
  <c r="B314" i="17"/>
  <c r="B42" i="16"/>
  <c r="B304" i="17"/>
  <c r="B41" i="16"/>
  <c r="B294" i="17"/>
  <c r="B40" i="16"/>
  <c r="B284" i="17"/>
  <c r="B39" i="16"/>
  <c r="B274" i="17"/>
  <c r="B38" i="16"/>
  <c r="B264" i="17"/>
  <c r="B37" i="16"/>
  <c r="B254" i="17"/>
  <c r="B36" i="16"/>
  <c r="B244" i="17"/>
  <c r="B35" i="16"/>
  <c r="B234" i="17"/>
  <c r="B34" i="16"/>
  <c r="B224" i="17"/>
  <c r="B33" i="16"/>
  <c r="B214" i="17"/>
  <c r="B32" i="16"/>
  <c r="B204" i="17"/>
  <c r="B31" i="16"/>
  <c r="B194" i="17"/>
  <c r="B30" i="16"/>
  <c r="B184" i="17"/>
  <c r="B29" i="16"/>
  <c r="B174" i="17"/>
  <c r="B28" i="16"/>
  <c r="B164" i="17"/>
  <c r="B154" i="17"/>
  <c r="B27" i="16"/>
  <c r="B144" i="17"/>
  <c r="B26" i="16"/>
  <c r="B134" i="17"/>
  <c r="B25" i="16"/>
  <c r="B124" i="17"/>
  <c r="B21" i="16"/>
  <c r="B84" i="17"/>
  <c r="B24" i="16"/>
  <c r="B114" i="17"/>
  <c r="B23" i="16"/>
  <c r="B104" i="17"/>
  <c r="B22" i="16"/>
  <c r="B94" i="17"/>
  <c r="B20" i="16"/>
  <c r="B74" i="17"/>
  <c r="B19" i="16"/>
  <c r="B64" i="17"/>
  <c r="B18" i="16"/>
  <c r="B54" i="17"/>
  <c r="B17" i="16"/>
  <c r="B44" i="17"/>
  <c r="B16" i="16"/>
  <c r="B34" i="17"/>
  <c r="B15" i="16"/>
  <c r="B24" i="17"/>
  <c r="B14" i="16"/>
  <c r="B14" i="17"/>
  <c r="C52" i="16"/>
  <c r="C53" i="16"/>
  <c r="C54" i="16"/>
  <c r="B55" i="16"/>
  <c r="C55" i="16"/>
  <c r="C51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37" i="16"/>
  <c r="C35" i="16"/>
  <c r="C36" i="16"/>
  <c r="C34" i="16"/>
  <c r="C31" i="16"/>
  <c r="C32" i="16"/>
  <c r="C33" i="16"/>
  <c r="C30" i="16"/>
  <c r="C26" i="16"/>
  <c r="C27" i="16"/>
  <c r="C28" i="16"/>
  <c r="C29" i="16"/>
  <c r="C25" i="16"/>
  <c r="C15" i="16"/>
  <c r="C16" i="16"/>
  <c r="C17" i="16"/>
  <c r="C18" i="16"/>
  <c r="C19" i="16"/>
  <c r="C20" i="16"/>
  <c r="C21" i="16"/>
  <c r="C22" i="16"/>
  <c r="C23" i="16"/>
  <c r="C24" i="16"/>
  <c r="C14" i="16"/>
  <c r="F20" i="1"/>
  <c r="F21" i="1"/>
  <c r="F22" i="1"/>
  <c r="F23" i="1"/>
  <c r="F24" i="1"/>
  <c r="F25" i="1"/>
  <c r="F26" i="1"/>
  <c r="F27" i="1"/>
  <c r="F28" i="1"/>
  <c r="F29" i="1"/>
  <c r="F20" i="7"/>
  <c r="F21" i="7"/>
  <c r="F20" i="5"/>
  <c r="F21" i="5"/>
  <c r="F22" i="5"/>
  <c r="F20" i="3"/>
  <c r="F21" i="3"/>
  <c r="F22" i="3"/>
  <c r="F23" i="3"/>
  <c r="Q24" i="14"/>
  <c r="F24" i="14"/>
  <c r="Q23" i="14"/>
  <c r="F23" i="14"/>
  <c r="Q21" i="14"/>
  <c r="F21" i="14"/>
  <c r="Q20" i="14"/>
  <c r="F20" i="14"/>
  <c r="F20" i="12"/>
  <c r="F21" i="12"/>
  <c r="F22" i="12"/>
  <c r="F23" i="12"/>
  <c r="F27" i="12"/>
  <c r="F25" i="12"/>
  <c r="G27" i="12"/>
  <c r="G25" i="12"/>
  <c r="F19" i="12"/>
  <c r="G28" i="9"/>
  <c r="F28" i="9"/>
  <c r="G26" i="9"/>
  <c r="F26" i="9"/>
  <c r="R20" i="9"/>
  <c r="R21" i="9"/>
  <c r="R22" i="9"/>
  <c r="R23" i="9"/>
  <c r="R24" i="9"/>
  <c r="R41" i="9"/>
  <c r="R42" i="9"/>
  <c r="R43" i="9"/>
  <c r="R44" i="9"/>
  <c r="R45" i="9"/>
  <c r="R46" i="9"/>
  <c r="R47" i="9"/>
  <c r="R48" i="9"/>
  <c r="A97" i="10"/>
  <c r="I102" i="10"/>
  <c r="I101" i="10"/>
  <c r="I100" i="10"/>
  <c r="I99" i="10"/>
  <c r="I98" i="10"/>
  <c r="I97" i="10"/>
  <c r="A91" i="10"/>
  <c r="I96" i="10"/>
  <c r="I95" i="10"/>
  <c r="I94" i="10"/>
  <c r="I93" i="10"/>
  <c r="I92" i="10"/>
  <c r="I91" i="10"/>
  <c r="A85" i="10"/>
  <c r="I90" i="10"/>
  <c r="I89" i="10"/>
  <c r="I88" i="10"/>
  <c r="I87" i="10"/>
  <c r="I86" i="10"/>
  <c r="I85" i="10"/>
  <c r="A79" i="10"/>
  <c r="A43" i="13"/>
  <c r="A37" i="13"/>
  <c r="A31" i="13"/>
  <c r="A25" i="13"/>
  <c r="K19" i="13"/>
  <c r="J19" i="13"/>
  <c r="I19" i="13"/>
  <c r="A19" i="13"/>
  <c r="B11" i="13"/>
  <c r="B10" i="13"/>
  <c r="B8" i="13"/>
  <c r="J6" i="13"/>
  <c r="B6" i="13"/>
  <c r="R23" i="12"/>
  <c r="R22" i="12"/>
  <c r="R21" i="12"/>
  <c r="R20" i="12"/>
  <c r="R19" i="12"/>
  <c r="G19" i="12"/>
  <c r="R4" i="12"/>
  <c r="I84" i="10"/>
  <c r="I83" i="10"/>
  <c r="I82" i="10"/>
  <c r="I81" i="10"/>
  <c r="I80" i="10"/>
  <c r="I79" i="10"/>
  <c r="I78" i="10"/>
  <c r="I77" i="10"/>
  <c r="I76" i="10"/>
  <c r="I75" i="10"/>
  <c r="I74" i="10"/>
  <c r="I73" i="10"/>
  <c r="A73" i="10"/>
  <c r="I72" i="10"/>
  <c r="I71" i="10"/>
  <c r="I70" i="10"/>
  <c r="I69" i="10"/>
  <c r="I68" i="10"/>
  <c r="I67" i="10"/>
  <c r="A67" i="10"/>
  <c r="I66" i="10"/>
  <c r="I65" i="10"/>
  <c r="I64" i="10"/>
  <c r="I63" i="10"/>
  <c r="I62" i="10"/>
  <c r="I61" i="10"/>
  <c r="A61" i="10"/>
  <c r="I60" i="10"/>
  <c r="I59" i="10"/>
  <c r="I58" i="10"/>
  <c r="I57" i="10"/>
  <c r="I56" i="10"/>
  <c r="I55" i="10"/>
  <c r="A55" i="10"/>
  <c r="I54" i="10"/>
  <c r="I53" i="10"/>
  <c r="I52" i="10"/>
  <c r="I51" i="10"/>
  <c r="I50" i="10"/>
  <c r="I49" i="10"/>
  <c r="A49" i="10"/>
  <c r="I48" i="10"/>
  <c r="I47" i="10"/>
  <c r="I46" i="10"/>
  <c r="I45" i="10"/>
  <c r="I44" i="10"/>
  <c r="I43" i="10"/>
  <c r="A43" i="10"/>
  <c r="I42" i="10"/>
  <c r="I41" i="10"/>
  <c r="I40" i="10"/>
  <c r="I39" i="10"/>
  <c r="I38" i="10"/>
  <c r="I37" i="10"/>
  <c r="A37" i="10"/>
  <c r="I36" i="10"/>
  <c r="I35" i="10"/>
  <c r="I34" i="10"/>
  <c r="I33" i="10"/>
  <c r="I32" i="10"/>
  <c r="I31" i="10"/>
  <c r="A31" i="10"/>
  <c r="I30" i="10"/>
  <c r="I29" i="10"/>
  <c r="I28" i="10"/>
  <c r="I27" i="10"/>
  <c r="I26" i="10"/>
  <c r="I25" i="10"/>
  <c r="A25" i="10"/>
  <c r="I24" i="10"/>
  <c r="I23" i="10"/>
  <c r="I22" i="10"/>
  <c r="I21" i="10"/>
  <c r="I20" i="10"/>
  <c r="K19" i="10"/>
  <c r="J19" i="10"/>
  <c r="I19" i="10"/>
  <c r="A19" i="10"/>
  <c r="B11" i="10"/>
  <c r="B10" i="10"/>
  <c r="B8" i="10"/>
  <c r="J6" i="10"/>
  <c r="B6" i="10"/>
  <c r="R19" i="9"/>
  <c r="G19" i="9"/>
  <c r="F19" i="9"/>
  <c r="R4" i="9"/>
  <c r="A31" i="8"/>
  <c r="A25" i="8"/>
  <c r="K19" i="8"/>
  <c r="J19" i="8"/>
  <c r="A19" i="8"/>
  <c r="B11" i="8"/>
  <c r="B10" i="8"/>
  <c r="B8" i="8"/>
  <c r="J6" i="8"/>
  <c r="B6" i="8"/>
  <c r="R21" i="7"/>
  <c r="R20" i="7"/>
  <c r="R19" i="7"/>
  <c r="G19" i="7"/>
  <c r="F19" i="7"/>
  <c r="R4" i="7"/>
  <c r="A37" i="6"/>
  <c r="A31" i="6"/>
  <c r="A25" i="6"/>
  <c r="K19" i="6"/>
  <c r="J19" i="6"/>
  <c r="A19" i="6"/>
  <c r="B11" i="6"/>
  <c r="B10" i="6"/>
  <c r="B8" i="6"/>
  <c r="J6" i="6"/>
  <c r="B6" i="6"/>
  <c r="R22" i="5"/>
  <c r="G22" i="5"/>
  <c r="R21" i="5"/>
  <c r="G21" i="5"/>
  <c r="R20" i="5"/>
  <c r="G20" i="5"/>
  <c r="R19" i="5"/>
  <c r="G19" i="5"/>
  <c r="F19" i="5"/>
  <c r="R4" i="5"/>
  <c r="A43" i="4"/>
  <c r="A37" i="4"/>
  <c r="A31" i="4"/>
  <c r="A25" i="4"/>
  <c r="K19" i="4"/>
  <c r="J19" i="4"/>
  <c r="A19" i="4"/>
  <c r="B11" i="4"/>
  <c r="B10" i="4"/>
  <c r="B8" i="4"/>
  <c r="J6" i="4"/>
  <c r="B6" i="4"/>
  <c r="R23" i="3"/>
  <c r="R22" i="3"/>
  <c r="R21" i="3"/>
  <c r="R20" i="3"/>
  <c r="R19" i="3"/>
  <c r="G19" i="3"/>
  <c r="F19" i="3"/>
  <c r="R4" i="3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A79" i="2"/>
  <c r="A73" i="2"/>
  <c r="A67" i="2"/>
  <c r="A61" i="2"/>
  <c r="A55" i="2"/>
  <c r="A49" i="2"/>
  <c r="A43" i="2"/>
  <c r="A37" i="2"/>
  <c r="A31" i="2"/>
  <c r="A25" i="2"/>
  <c r="A19" i="2"/>
  <c r="B10" i="2"/>
  <c r="B6" i="2"/>
  <c r="I22" i="2"/>
  <c r="J6" i="2"/>
  <c r="I20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19" i="2"/>
  <c r="J19" i="2"/>
  <c r="B8" i="2"/>
  <c r="K19" i="2"/>
  <c r="R20" i="1"/>
  <c r="R21" i="1"/>
  <c r="R22" i="1"/>
  <c r="R23" i="1"/>
  <c r="R24" i="1"/>
  <c r="R25" i="1"/>
  <c r="R26" i="1"/>
  <c r="R27" i="1"/>
  <c r="R28" i="1"/>
  <c r="R29" i="1"/>
  <c r="R19" i="1"/>
  <c r="R4" i="1"/>
  <c r="F19" i="1"/>
  <c r="G19" i="1"/>
</calcChain>
</file>

<file path=xl/comments1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3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5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7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9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Se deberán anotar las propuestas y los votos obtenidos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11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 xml:space="preserve">Aprobado, No Aprobado, Aprobado con cambio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Se deberán anotar las propuestas y los votos obtenidos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13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 xml:space="preserve">Aprobado o No Aprobado
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 xml:space="preserve">En caso de ser aprobado, favor de exponer las principales motivaciones en las observaciones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En caso de ser aprobado, favor de exponer las principales motivaciones en las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Solis Pablo LC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grupo correspondiente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moderador</t>
        </r>
      </text>
    </comment>
    <comment ref="A11" authorId="0">
      <text>
        <r>
          <rPr>
            <b/>
            <sz val="9"/>
            <color indexed="81"/>
            <rFont val="Tahoma"/>
            <family val="2"/>
          </rPr>
          <t>Nombre completo del secretario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Anotar el número de votos obtenido.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 xml:space="preserve">Anotar el número de votos obtenido.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 xml:space="preserve">Anotar el número de abstenciones.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 xml:space="preserve">No puede exceder el número de delegados de 1º y 2º grado presentes (no incluye las abstenciones)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Indicar si pasa o no pasa a la Convención Internacional</t>
        </r>
      </text>
    </comment>
  </commentList>
</comments>
</file>

<file path=xl/comments15.xml><?xml version="1.0" encoding="utf-8"?>
<comments xmlns="http://schemas.openxmlformats.org/spreadsheetml/2006/main">
  <authors>
    <author>Solis Pablo LC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 xml:space="preserve">Anotar el número de grupo correspondiente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Nombre completo del presidente de la convención territorial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secretario de la convención territorial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9"/>
            <color indexed="81"/>
            <rFont val="Tahoma"/>
            <family val="2"/>
          </rPr>
          <t>Indicar en las observaciones las razones principales de por qué sí o por qué 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7" authorId="0">
      <text>
        <r>
          <rPr>
            <b/>
            <sz val="9"/>
            <color indexed="81"/>
            <rFont val="Tahoma"/>
            <family val="2"/>
          </rPr>
          <t xml:space="preserve">En caso de ser aprobado, favor de exponer las principales motivaciones en las observaciones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8" authorId="0">
      <text>
        <r>
          <rPr>
            <b/>
            <sz val="9"/>
            <color indexed="81"/>
            <rFont val="Tahoma"/>
            <family val="2"/>
          </rPr>
          <t>En caso de ser aprobado, favor de exponer las principales motivaciones en las observaciones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Solis Pablo LC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Anotar el nombre del territorio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 xml:space="preserve">Anotar el número de grupo correspondiente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Anotar el número de participantes en la reflexión, incluidos miembros de ramas consagradas.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Anotar número de delegados de primero y segundo grado presentes (con derecho a voto)</t>
        </r>
      </text>
    </comment>
    <comment ref="A9" authorId="0">
      <text>
        <r>
          <rPr>
            <b/>
            <sz val="9"/>
            <color indexed="81"/>
            <rFont val="Tahoma"/>
            <family val="2"/>
          </rPr>
          <t>Nombre completo del presidente de la convención territorial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Nombre completo del secretario de la convención territorial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<sst xmlns="http://schemas.openxmlformats.org/spreadsheetml/2006/main" count="566" uniqueCount="201">
  <si>
    <t>P.R.C. A.G.D.</t>
  </si>
  <si>
    <r>
      <t xml:space="preserve">11. Los amores del </t>
    </r>
    <r>
      <rPr>
        <i/>
        <sz val="11"/>
        <color theme="1"/>
        <rFont val="Calibri"/>
        <family val="2"/>
        <scheme val="minor"/>
      </rPr>
      <t>Regnum Christi</t>
    </r>
  </si>
  <si>
    <t>10. Caridad</t>
  </si>
  <si>
    <t>9. Espíritu de lucha</t>
  </si>
  <si>
    <t>8. Espíritu contemplativo y evangelizador</t>
  </si>
  <si>
    <t>7. La espiritualidad del Reino</t>
  </si>
  <si>
    <t>6. Espiritualidad seglar</t>
  </si>
  <si>
    <t>5. Cristocentrismo</t>
  </si>
  <si>
    <t>4. Fundamento de la espiritualidad</t>
  </si>
  <si>
    <t>3. Misión específica</t>
  </si>
  <si>
    <t>2. Fin general</t>
  </si>
  <si>
    <t>1. Identidad</t>
  </si>
  <si>
    <t>OBSERVACIONES</t>
  </si>
  <si>
    <t>Suma total de votos</t>
  </si>
  <si>
    <t>ABSTENCIONES</t>
  </si>
  <si>
    <t>APROBADO CON CAMBIO</t>
  </si>
  <si>
    <t>NO APROBADO</t>
  </si>
  <si>
    <t>APROBADO</t>
  </si>
  <si>
    <t>Número del Documento de trabajo</t>
  </si>
  <si>
    <t>Capítulo 1: Identidad, fin y espiritualidad de los miembros de primer y segundo grado</t>
  </si>
  <si>
    <t>Firma del secretario:</t>
  </si>
  <si>
    <t>Secretario:</t>
  </si>
  <si>
    <t>Firma del moderador:</t>
  </si>
  <si>
    <t>Moderador:</t>
  </si>
  <si>
    <t>Número de delegados presentes:</t>
  </si>
  <si>
    <t xml:space="preserve">Número de participantes presentes: </t>
  </si>
  <si>
    <t>Territorio:</t>
  </si>
  <si>
    <t>Cap. 1 / Página 1</t>
  </si>
  <si>
    <t>Cap. 1 / Página 2</t>
  </si>
  <si>
    <t>Mayoría Absoluta:</t>
  </si>
  <si>
    <t>Votos válidos</t>
  </si>
  <si>
    <t>12. Dimensiones de la misión en la vida de los miembros</t>
  </si>
  <si>
    <t>13. Los campos de acción apostólica</t>
  </si>
  <si>
    <t>14. Criterios de acción apostólica</t>
  </si>
  <si>
    <t>15. El ECYD</t>
  </si>
  <si>
    <t>16. Las redes</t>
  </si>
  <si>
    <t>17. Orientación de la vida espiritual</t>
  </si>
  <si>
    <t>18. La prácticas de vida espiritual de los miembros de primer grado</t>
  </si>
  <si>
    <t>19. Las prácticas de vida espiritual de los miembros de segundo grado</t>
  </si>
  <si>
    <t>20. La dirección espiritual</t>
  </si>
  <si>
    <t>21. Concepto de formación</t>
  </si>
  <si>
    <t>22. Medios de formación</t>
  </si>
  <si>
    <t>23. Capacitación</t>
  </si>
  <si>
    <t>24. Miembros</t>
  </si>
  <si>
    <t>25. Sacerdotes y seminaristas diocesanos</t>
  </si>
  <si>
    <t>26. Los colaboradores</t>
  </si>
  <si>
    <t>27. Los simpatizantes</t>
  </si>
  <si>
    <t>28. Requisitos para ser miembro</t>
  </si>
  <si>
    <t>29. Los compromisos de los miembros</t>
  </si>
  <si>
    <t>30. Respeto hacia los otros carismas en la Iglesia</t>
  </si>
  <si>
    <t>31. La decisión para incorporarse</t>
  </si>
  <si>
    <t>32. La admisión</t>
  </si>
  <si>
    <t>33. La incorporación y la renovación</t>
  </si>
  <si>
    <t>34. El abandono del Movimiento</t>
  </si>
  <si>
    <r>
      <t xml:space="preserve">35. Pérdida </t>
    </r>
    <r>
      <rPr>
        <i/>
        <sz val="11"/>
        <color theme="1"/>
        <rFont val="Calibri"/>
        <family val="2"/>
        <scheme val="minor"/>
      </rPr>
      <t>ipso facto</t>
    </r>
    <r>
      <rPr>
        <sz val="11"/>
        <color theme="1"/>
        <rFont val="Calibri"/>
        <family val="2"/>
        <scheme val="minor"/>
      </rPr>
      <t xml:space="preserve"> de la pertenencia</t>
    </r>
  </si>
  <si>
    <t>36. La expulsión y las causas</t>
  </si>
  <si>
    <t>37. Sobre la compensación económica</t>
  </si>
  <si>
    <t>38. Equipos</t>
  </si>
  <si>
    <t>39. Grupos</t>
  </si>
  <si>
    <t>40. Secciones</t>
  </si>
  <si>
    <t>41. El director de sección</t>
  </si>
  <si>
    <t>42. Los formadores</t>
  </si>
  <si>
    <t>Preguntas</t>
  </si>
  <si>
    <t>Votos Válidos</t>
  </si>
  <si>
    <t>5.A. ¿Algunas prácticas de piedad deben figurar entre los compromisos que se adquieren con la incorporación?</t>
  </si>
  <si>
    <t>5.B. En caso positivo ¿Cuáles?</t>
  </si>
  <si>
    <t>5.B.1</t>
  </si>
  <si>
    <t>5.B.2</t>
  </si>
  <si>
    <t>5.B.3</t>
  </si>
  <si>
    <t>5.B.4</t>
  </si>
  <si>
    <t>5.B.5</t>
  </si>
  <si>
    <t>5.B.6</t>
  </si>
  <si>
    <t>5.B.7</t>
  </si>
  <si>
    <t>5.B.8</t>
  </si>
  <si>
    <t>5.B.9</t>
  </si>
  <si>
    <t>5.B.10</t>
  </si>
  <si>
    <t>5.B.11</t>
  </si>
  <si>
    <t>5.B.12</t>
  </si>
  <si>
    <r>
      <t xml:space="preserve">6.A. Además de los equipos de señoras y señores, ¿podría haber equipos del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compuestos por matrimonios? (para las actividades propias de la vida de equipo en el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>)</t>
    </r>
  </si>
  <si>
    <t>6.B. En caso positivo ¿sería necesario establecer algunos criterios para este tipo de equipos? ¿Cuáles?</t>
  </si>
  <si>
    <t>6.B.1</t>
  </si>
  <si>
    <t>6.B.2</t>
  </si>
  <si>
    <t>6.B.3</t>
  </si>
  <si>
    <t>6.B.4</t>
  </si>
  <si>
    <t>6.B.5</t>
  </si>
  <si>
    <t>6.B.6</t>
  </si>
  <si>
    <t>6.B.7</t>
  </si>
  <si>
    <t>6.B.8</t>
  </si>
  <si>
    <t>6.B.9</t>
  </si>
  <si>
    <t>6.B.10</t>
  </si>
  <si>
    <t>6.B.11</t>
  </si>
  <si>
    <t>6.B.12</t>
  </si>
  <si>
    <t xml:space="preserve"> Acta de la Reflexión en Grupo - Convención Territorial</t>
  </si>
  <si>
    <t>Capítulo 7: Gobierno y lugar de los miembros de primero y segundo grado en la estructura canónica del Regnum Christi</t>
  </si>
  <si>
    <t>I. VOTACIÓN DE RECOMENDACIONES</t>
  </si>
  <si>
    <r>
      <t xml:space="preserve">7.A. Preguntas sobre la pertenencia al </t>
    </r>
    <r>
      <rPr>
        <b/>
        <i/>
        <sz val="11"/>
        <color theme="0"/>
        <rFont val="Calibri"/>
        <family val="2"/>
        <scheme val="minor"/>
      </rPr>
      <t>Regnum Christi</t>
    </r>
  </si>
  <si>
    <r>
      <t xml:space="preserve">7.A.1 ¿Concibo mi pertenencia al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como la de un "asociado"?</t>
    </r>
  </si>
  <si>
    <r>
      <t xml:space="preserve">7.A.2 ¿Concibo mi pertenencia al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 xml:space="preserve"> como la de un "afiliado"?</t>
    </r>
  </si>
  <si>
    <t>7.B. Preguntas sobre el modo de asociarse de los miembros de primer y segundo grado</t>
  </si>
  <si>
    <t>7.B.1 Si la pertenencia se entiende en términos de asociación, ¿los miembros de primer y segundo grado se asocian primero entre sí?</t>
  </si>
  <si>
    <r>
      <t xml:space="preserve">7.B.2 Si la pertenencia se entiende en términos de asociación, ¿los miembros de primer y segundo grado se asocian directamente con todos los miembros del </t>
    </r>
    <r>
      <rPr>
        <i/>
        <sz val="11"/>
        <color theme="1"/>
        <rFont val="Calibri"/>
        <family val="2"/>
        <scheme val="minor"/>
      </rPr>
      <t>Regnum Christi</t>
    </r>
    <r>
      <rPr>
        <sz val="11"/>
        <color theme="1"/>
        <rFont val="Calibri"/>
        <family val="2"/>
        <scheme val="minor"/>
      </rPr>
      <t>?</t>
    </r>
  </si>
  <si>
    <t>¡Venga tu Reino!</t>
  </si>
  <si>
    <t>Presidente</t>
  </si>
  <si>
    <t>RECOMENDACIONES A LOS NÚMEROS</t>
  </si>
  <si>
    <t>Capítulo</t>
  </si>
  <si>
    <t>Número</t>
  </si>
  <si>
    <t>Recomendación final</t>
  </si>
  <si>
    <t>Observaciones</t>
  </si>
  <si>
    <t>Capítulo 2: Actividad apostólica</t>
  </si>
  <si>
    <t>Capítulo 3: Vida espiritual</t>
  </si>
  <si>
    <t>Capítulo 4: Formación</t>
  </si>
  <si>
    <t>Capítulo 5: Miembros, incorporacion y salida</t>
  </si>
  <si>
    <t>Capítulo 6: Estructura</t>
  </si>
  <si>
    <t>RECOMENDACIONES A LAS PREGUNTAS</t>
  </si>
  <si>
    <t>Pregunta</t>
  </si>
  <si>
    <r>
      <t xml:space="preserve">A. Preguntas sobre la pertenencia al </t>
    </r>
    <r>
      <rPr>
        <b/>
        <i/>
        <sz val="11"/>
        <color theme="0"/>
        <rFont val="Calibri"/>
        <family val="2"/>
        <scheme val="minor"/>
      </rPr>
      <t>Regnum Christi</t>
    </r>
  </si>
  <si>
    <t>B. Preguntas sobre el modo de asociarse de los miembros de primer y segundo grado</t>
  </si>
  <si>
    <t>PROPUESTAS DE CAMBIO A LOS NÚMEROS</t>
  </si>
  <si>
    <t>Propuesta de cambio</t>
  </si>
  <si>
    <t>PROPUESTAS GENERALES DE CAMBIO</t>
  </si>
  <si>
    <t>5.B. En caso positivo ¿cuáles prácticas de piedad?</t>
  </si>
  <si>
    <t>6.A. Además de los equipos de señoras y señores, ¿podría haber equipos del Regnum Christi compuestos por matrimonios? (para las actividades propias de la vida de equipo en el Regnum Christi)</t>
  </si>
  <si>
    <t>Cap. 5 / Página 1</t>
  </si>
  <si>
    <t>Cap. 5 / Página 2</t>
  </si>
  <si>
    <t>Capítulo 5: Miembros, incorporación y salida.</t>
  </si>
  <si>
    <t>Cap. 4 / Página 2</t>
  </si>
  <si>
    <t>Cap. 4 / Página 1</t>
  </si>
  <si>
    <t>Cap. 3 / Página 2</t>
  </si>
  <si>
    <t>Cap. 3 / Página 1</t>
  </si>
  <si>
    <t>Cap. 2 / Página 2</t>
  </si>
  <si>
    <t>Cap. 2 / Página 1</t>
  </si>
  <si>
    <t>Cap. 6 / Página 1</t>
  </si>
  <si>
    <t>Cap. 6 / Página 2</t>
  </si>
  <si>
    <t>RECOMENDACIÓN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</si>
  <si>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</si>
  <si>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</si>
  <si>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</si>
  <si>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</si>
  <si>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</si>
  <si>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</si>
  <si>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</si>
  <si>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</si>
  <si>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</si>
  <si>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</si>
  <si>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</si>
  <si>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</si>
  <si>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</si>
  <si>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</si>
  <si>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</si>
  <si>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</si>
  <si>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</si>
  <si>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</si>
  <si>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</si>
  <si>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</si>
  <si>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Propuestas Generales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</si>
  <si>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</si>
  <si>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</si>
  <si>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</si>
  <si>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</si>
  <si>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</si>
  <si>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</si>
  <si>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</si>
  <si>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</si>
  <si>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</si>
  <si>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</si>
  <si>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</si>
  <si>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</si>
  <si>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</si>
  <si>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</si>
  <si>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</si>
  <si>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</si>
  <si>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</si>
  <si>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</si>
  <si>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</si>
  <si>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</si>
  <si>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</si>
  <si>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</si>
  <si>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</si>
  <si>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</si>
  <si>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</si>
  <si>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</si>
  <si>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</si>
  <si>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</si>
  <si>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</si>
  <si>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</si>
  <si>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 PROPUESTAS DE LOS GRUPOS</t>
  </si>
  <si>
    <t xml:space="preserve">Cap. 7 </t>
  </si>
  <si>
    <t xml:space="preserve">Apartado 8 </t>
  </si>
  <si>
    <t>Escribir sólo en los campos azules, naranjas o blancos</t>
  </si>
  <si>
    <t>III. VOTACIÓN DE PROPUESTAS DE CAMBIO</t>
  </si>
  <si>
    <t>I. VOTACIÓN DE PROPUESTAS GENERALES</t>
  </si>
  <si>
    <t>II. PROPUESTAS DE CAMBIO</t>
  </si>
  <si>
    <t xml:space="preserve"> REPORTE FINAL - Grupo</t>
  </si>
  <si>
    <t xml:space="preserve">Grupo: </t>
  </si>
  <si>
    <t>Grupo:</t>
  </si>
  <si>
    <t>7.B.1 En el caso de ser asociados, ¿los miembros de primer y segundo grado se asocian primero entre sí, creando así un grupo con sus propias estructuras?</t>
  </si>
  <si>
    <t xml:space="preserve">7.B.2 En el caso de ser asociados, ¿los miembros de primer y segundo grado se asocian como individuos directamente al conjunto del Regnum Christi? </t>
  </si>
  <si>
    <t xml:space="preserve">Si no se votan las especificaciones siguientes se puede borrar la fórmula de las celdas C60 a C71 con la Recomendación Final para que no aparezca el texto "No Aprobado" en el acta </t>
  </si>
  <si>
    <t xml:space="preserve">Si no se votan las especificaciones siguientes se puede borrar la fórmula de las celdas C74 a C85 con la Recomendación Final para que no aparezca el texto "No Aprobado" en el acta </t>
  </si>
  <si>
    <r>
      <t xml:space="preserve">Si no se votan las especificaciones siguientes se puede borrar la fórmula de las celdas H28 a H39 con la </t>
    </r>
    <r>
      <rPr>
        <b/>
        <sz val="11"/>
        <color rgb="FFFFFF00"/>
        <rFont val="Calibri"/>
        <family val="2"/>
        <scheme val="minor"/>
      </rPr>
      <t>Recomendación Final</t>
    </r>
    <r>
      <rPr>
        <b/>
        <i/>
        <sz val="11"/>
        <color rgb="FFFFFF00"/>
        <rFont val="Calibri"/>
        <family val="2"/>
        <scheme val="minor"/>
      </rPr>
      <t xml:space="preserve"> para que no aparezca el texto "No Aprobado" en el acta</t>
    </r>
  </si>
  <si>
    <r>
      <t xml:space="preserve">Si no se votan las especificaciones siguientes se puede borrar la fórmula de las celdas H27 a H38 con la </t>
    </r>
    <r>
      <rPr>
        <b/>
        <sz val="11"/>
        <color rgb="FFFFFF00"/>
        <rFont val="Calibri"/>
        <family val="2"/>
        <scheme val="minor"/>
      </rPr>
      <t>Recomendación Final</t>
    </r>
    <r>
      <rPr>
        <b/>
        <i/>
        <sz val="11"/>
        <color rgb="FFFFFF00"/>
        <rFont val="Calibri"/>
        <family val="2"/>
        <scheme val="minor"/>
      </rPr>
      <t xml:space="preserve"> para que no aparezca el texto "No Aprobado" en el acta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</si>
</sst>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80">
    <xf numFmtId="0" fontId="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" fillId="2" borderId="0" xfId="0" applyFont="1" applyFill="1"/>
    <xf numFmtId="1" fontId="0" fillId="2" borderId="4" xfId="0" applyNumberFormat="1" applyFill="1" applyBorder="1" applyAlignment="1">
      <alignment horizontal="center"/>
    </xf>
    <xf numFmtId="0" fontId="2" fillId="2" borderId="0" xfId="0" applyFont="1" applyFill="1"/>
    <xf numFmtId="0" fontId="0" fillId="8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14" fillId="9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2" borderId="0" xfId="0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6" xfId="0" applyFill="1" applyBorder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164" fontId="3" fillId="2" borderId="0" xfId="0" applyNumberFormat="1" applyFont="1" applyFill="1"/>
    <xf numFmtId="1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11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1" fillId="6" borderId="4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" fontId="1" fillId="12" borderId="4" xfId="0" applyNumberFormat="1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vertical="center" wrapText="1"/>
    </xf>
    <xf numFmtId="0" fontId="0" fillId="6" borderId="3" xfId="0" applyFill="1" applyBorder="1"/>
    <xf numFmtId="0" fontId="0" fillId="12" borderId="2" xfId="0" applyFill="1" applyBorder="1"/>
    <xf numFmtId="0" fontId="4" fillId="12" borderId="2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vertical="center" wrapText="1"/>
    </xf>
    <xf numFmtId="0" fontId="0" fillId="12" borderId="4" xfId="0" applyFill="1" applyBorder="1"/>
    <xf numFmtId="0" fontId="4" fillId="6" borderId="4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10" borderId="0" xfId="0" applyFont="1" applyFill="1" applyAlignment="1">
      <alignment horizontal="right"/>
    </xf>
    <xf numFmtId="0" fontId="1" fillId="10" borderId="1" xfId="0" applyFont="1" applyFill="1" applyBorder="1" applyAlignment="1">
      <alignment horizontal="right"/>
    </xf>
    <xf numFmtId="0" fontId="3" fillId="10" borderId="3" xfId="0" applyFont="1" applyFill="1" applyBorder="1"/>
    <xf numFmtId="0" fontId="0" fillId="2" borderId="17" xfId="0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6" fillId="5" borderId="36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17" fillId="2" borderId="0" xfId="0" applyFont="1" applyFill="1" applyAlignment="1"/>
    <xf numFmtId="0" fontId="1" fillId="12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7" fillId="2" borderId="0" xfId="0" applyFont="1" applyFill="1"/>
    <xf numFmtId="0" fontId="4" fillId="2" borderId="0" xfId="0" applyFont="1" applyFill="1" applyAlignment="1">
      <alignment wrapText="1"/>
    </xf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30" xfId="0" applyFill="1" applyBorder="1" applyAlignment="1"/>
    <xf numFmtId="0" fontId="18" fillId="2" borderId="0" xfId="0" applyFont="1" applyFill="1" applyBorder="1" applyAlignment="1">
      <alignment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8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/>
    <xf numFmtId="0" fontId="4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2" borderId="0" xfId="0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6" fillId="5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6" fillId="5" borderId="18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6" borderId="4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1" fontId="1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 wrapText="1"/>
    </xf>
    <xf numFmtId="0" fontId="0" fillId="12" borderId="4" xfId="0" applyFill="1" applyBorder="1"/>
    <xf numFmtId="0" fontId="1" fillId="6" borderId="3" xfId="0" applyFont="1" applyFill="1" applyBorder="1" applyAlignment="1">
      <alignment horizontal="left" wrapText="1"/>
    </xf>
    <xf numFmtId="0" fontId="0" fillId="8" borderId="7" xfId="0" applyFill="1" applyBorder="1" applyAlignment="1">
      <alignment horizontal="center" vertical="center"/>
    </xf>
    <xf numFmtId="0" fontId="20" fillId="1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center" vertical="center" wrapText="1"/>
    </xf>
    <xf numFmtId="0" fontId="21" fillId="6" borderId="4" xfId="0" applyFont="1" applyFill="1" applyBorder="1"/>
    <xf numFmtId="0" fontId="1" fillId="12" borderId="3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1" fillId="10" borderId="4" xfId="0" applyFont="1" applyFill="1" applyBorder="1" applyAlignment="1">
      <alignment horizontal="right" vertical="center"/>
    </xf>
    <xf numFmtId="0" fontId="0" fillId="11" borderId="3" xfId="0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0" fillId="11" borderId="3" xfId="0" applyFill="1" applyBorder="1" applyAlignment="1">
      <alignment horizontal="left" vertical="center"/>
    </xf>
    <xf numFmtId="0" fontId="0" fillId="11" borderId="2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top" wrapText="1"/>
    </xf>
    <xf numFmtId="0" fontId="0" fillId="7" borderId="2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11" borderId="4" xfId="0" applyFill="1" applyBorder="1" applyAlignment="1">
      <alignment horizontal="left" vertical="top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0" fillId="7" borderId="4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11" borderId="3" xfId="0" applyFill="1" applyBorder="1" applyAlignment="1">
      <alignment horizontal="left" vertical="top" wrapText="1"/>
    </xf>
    <xf numFmtId="0" fontId="0" fillId="11" borderId="2" xfId="0" applyFill="1" applyBorder="1" applyAlignment="1">
      <alignment horizontal="left" vertical="top" wrapText="1"/>
    </xf>
    <xf numFmtId="0" fontId="0" fillId="11" borderId="1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8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Normal" xfId="0" builtinId="0"/>
    <cellStyle name="Normal 2" xfId="1"/>
  </cellStyles>
  <dxfs count="1196"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9C0006"/>
      </font>
      <fill>
        <patternFill patternType="solid">
          <fgColor indexed="64"/>
          <bgColor theme="1" tint="0.499984740745262"/>
        </patternFill>
      </fill>
    </dxf>
  </dxfs>
  <tableStyles count="0" defaultTableStyle="TableStyleMedium2" defaultPivotStyle="PivotStyleLight16"/>
  <colors>
    <mruColors>
      <color rgb="FFFFEAA7"/>
      <color rgb="FFF1F5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workbookViewId="0">
      <selection activeCell="I19" sqref="I19:Q19"/>
    </sheetView>
  </sheetViews>
  <sheetFormatPr defaultColWidth="8.85546875" defaultRowHeight="15" x14ac:dyDescent="0.25"/>
  <cols>
    <col min="1" max="1" width="36.7109375" style="1" customWidth="1"/>
    <col min="2" max="4" width="10.42578125" style="1" customWidth="1"/>
    <col min="5" max="5" width="11.85546875" style="1" customWidth="1"/>
    <col min="6" max="6" width="10.42578125" style="1" hidden="1" customWidth="1"/>
    <col min="7" max="7" width="9.140625" style="1" customWidth="1"/>
    <col min="8" max="8" width="18.140625" style="1" customWidth="1"/>
    <col min="9" max="17" width="8.85546875" style="1"/>
    <col min="18" max="18" width="6.140625" style="10" hidden="1" customWidth="1"/>
    <col min="19" max="16384" width="8.85546875" style="1"/>
  </cols>
  <sheetData>
    <row r="1" spans="1:18" x14ac:dyDescent="0.25">
      <c r="A1" s="12" t="s">
        <v>27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149">
        <f>+IF(R5=TRUE,(B9/2)+1,(B9/2)+0.5)</f>
        <v>0.5</v>
      </c>
      <c r="K6" s="47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  <c r="H8" s="120"/>
    </row>
    <row r="9" spans="1:18" x14ac:dyDescent="0.25">
      <c r="A9" s="82" t="s">
        <v>24</v>
      </c>
      <c r="B9" s="157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19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11</v>
      </c>
      <c r="B19" s="50"/>
      <c r="C19" s="50"/>
      <c r="D19" s="50"/>
      <c r="E19" s="50"/>
      <c r="F19" s="4">
        <f>SUM(B19:E19)</f>
        <v>0</v>
      </c>
      <c r="G19" s="54">
        <f t="shared" ref="G19:G29" si="0">SUM(B19:D19)</f>
        <v>0</v>
      </c>
      <c r="H19" s="3" t="str">
        <f t="shared" ref="H19:H29" si="1"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10</v>
      </c>
      <c r="B20" s="13"/>
      <c r="C20" s="13"/>
      <c r="D20" s="13"/>
      <c r="E20" s="13"/>
      <c r="F20" s="4">
        <f t="shared" ref="F20:F29" si="2">SUM(B20:E20)</f>
        <v>0</v>
      </c>
      <c r="G20" s="63">
        <f t="shared" si="0"/>
        <v>0</v>
      </c>
      <c r="H20" s="104" t="str">
        <f t="shared" si="1"/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29" si="3">IF(H20&lt;&gt;"Aprobado",1,0)</f>
        <v>1</v>
      </c>
    </row>
    <row r="21" spans="1:18" ht="30" customHeight="1" x14ac:dyDescent="0.25">
      <c r="A21" s="14" t="s">
        <v>9</v>
      </c>
      <c r="B21" s="50"/>
      <c r="C21" s="50"/>
      <c r="D21" s="50"/>
      <c r="E21" s="50"/>
      <c r="F21" s="4">
        <f t="shared" si="2"/>
        <v>0</v>
      </c>
      <c r="G21" s="54">
        <f t="shared" si="0"/>
        <v>0</v>
      </c>
      <c r="H21" s="104" t="str">
        <f t="shared" si="1"/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3"/>
        <v>1</v>
      </c>
    </row>
    <row r="22" spans="1:18" ht="30" customHeight="1" x14ac:dyDescent="0.25">
      <c r="A22" s="14" t="s">
        <v>8</v>
      </c>
      <c r="B22" s="13"/>
      <c r="C22" s="13"/>
      <c r="D22" s="13"/>
      <c r="E22" s="13"/>
      <c r="F22" s="4">
        <f t="shared" si="2"/>
        <v>0</v>
      </c>
      <c r="G22" s="63">
        <f t="shared" si="0"/>
        <v>0</v>
      </c>
      <c r="H22" s="104" t="str">
        <f t="shared" si="1"/>
        <v>Aprobado con cambio</v>
      </c>
      <c r="I22" s="174"/>
      <c r="J22" s="175"/>
      <c r="K22" s="175"/>
      <c r="L22" s="175"/>
      <c r="M22" s="175"/>
      <c r="N22" s="175"/>
      <c r="O22" s="175"/>
      <c r="P22" s="175"/>
      <c r="Q22" s="176"/>
      <c r="R22" s="10">
        <f t="shared" si="3"/>
        <v>1</v>
      </c>
    </row>
    <row r="23" spans="1:18" ht="30" customHeight="1" x14ac:dyDescent="0.25">
      <c r="A23" s="14" t="s">
        <v>7</v>
      </c>
      <c r="B23" s="50"/>
      <c r="C23" s="50"/>
      <c r="D23" s="50"/>
      <c r="E23" s="50"/>
      <c r="F23" s="4">
        <f t="shared" si="2"/>
        <v>0</v>
      </c>
      <c r="G23" s="54">
        <f t="shared" si="0"/>
        <v>0</v>
      </c>
      <c r="H23" s="104" t="str">
        <f t="shared" si="1"/>
        <v>Aprobado con cambio</v>
      </c>
      <c r="I23" s="171"/>
      <c r="J23" s="172"/>
      <c r="K23" s="172"/>
      <c r="L23" s="172"/>
      <c r="M23" s="172"/>
      <c r="N23" s="172"/>
      <c r="O23" s="172"/>
      <c r="P23" s="172"/>
      <c r="Q23" s="173"/>
      <c r="R23" s="10">
        <f t="shared" si="3"/>
        <v>1</v>
      </c>
    </row>
    <row r="24" spans="1:18" ht="30" customHeight="1" x14ac:dyDescent="0.25">
      <c r="A24" s="14" t="s">
        <v>6</v>
      </c>
      <c r="B24" s="13"/>
      <c r="C24" s="13"/>
      <c r="D24" s="13"/>
      <c r="E24" s="13"/>
      <c r="F24" s="4">
        <f t="shared" si="2"/>
        <v>0</v>
      </c>
      <c r="G24" s="63">
        <f t="shared" si="0"/>
        <v>0</v>
      </c>
      <c r="H24" s="104" t="str">
        <f t="shared" si="1"/>
        <v>Aprobado con cambio</v>
      </c>
      <c r="I24" s="174"/>
      <c r="J24" s="175"/>
      <c r="K24" s="175"/>
      <c r="L24" s="175"/>
      <c r="M24" s="175"/>
      <c r="N24" s="175"/>
      <c r="O24" s="175"/>
      <c r="P24" s="175"/>
      <c r="Q24" s="176"/>
      <c r="R24" s="10">
        <f t="shared" si="3"/>
        <v>1</v>
      </c>
    </row>
    <row r="25" spans="1:18" ht="30" customHeight="1" x14ac:dyDescent="0.25">
      <c r="A25" s="14" t="s">
        <v>5</v>
      </c>
      <c r="B25" s="50"/>
      <c r="C25" s="50"/>
      <c r="D25" s="50"/>
      <c r="E25" s="50"/>
      <c r="F25" s="4">
        <f t="shared" si="2"/>
        <v>0</v>
      </c>
      <c r="G25" s="54">
        <f t="shared" si="0"/>
        <v>0</v>
      </c>
      <c r="H25" s="104" t="str">
        <f t="shared" si="1"/>
        <v>Aprobado con cambio</v>
      </c>
      <c r="I25" s="171"/>
      <c r="J25" s="172"/>
      <c r="K25" s="172"/>
      <c r="L25" s="172"/>
      <c r="M25" s="172"/>
      <c r="N25" s="172"/>
      <c r="O25" s="172"/>
      <c r="P25" s="172"/>
      <c r="Q25" s="173"/>
      <c r="R25" s="10">
        <f t="shared" si="3"/>
        <v>1</v>
      </c>
    </row>
    <row r="26" spans="1:18" ht="30" customHeight="1" x14ac:dyDescent="0.25">
      <c r="A26" s="14" t="s">
        <v>4</v>
      </c>
      <c r="B26" s="13"/>
      <c r="C26" s="13"/>
      <c r="D26" s="13"/>
      <c r="E26" s="13"/>
      <c r="F26" s="4">
        <f t="shared" si="2"/>
        <v>0</v>
      </c>
      <c r="G26" s="63">
        <f t="shared" si="0"/>
        <v>0</v>
      </c>
      <c r="H26" s="104" t="str">
        <f t="shared" si="1"/>
        <v>Aprobado con cambio</v>
      </c>
      <c r="I26" s="174"/>
      <c r="J26" s="175"/>
      <c r="K26" s="175"/>
      <c r="L26" s="175"/>
      <c r="M26" s="175"/>
      <c r="N26" s="175"/>
      <c r="O26" s="175"/>
      <c r="P26" s="175"/>
      <c r="Q26" s="176"/>
      <c r="R26" s="10">
        <f t="shared" si="3"/>
        <v>1</v>
      </c>
    </row>
    <row r="27" spans="1:18" ht="30" customHeight="1" x14ac:dyDescent="0.25">
      <c r="A27" s="14" t="s">
        <v>3</v>
      </c>
      <c r="B27" s="50"/>
      <c r="C27" s="50"/>
      <c r="D27" s="50"/>
      <c r="E27" s="50"/>
      <c r="F27" s="4">
        <f t="shared" si="2"/>
        <v>0</v>
      </c>
      <c r="G27" s="54">
        <f t="shared" si="0"/>
        <v>0</v>
      </c>
      <c r="H27" s="104" t="str">
        <f t="shared" si="1"/>
        <v>Aprobado con cambio</v>
      </c>
      <c r="I27" s="171"/>
      <c r="J27" s="172"/>
      <c r="K27" s="172"/>
      <c r="L27" s="172"/>
      <c r="M27" s="172"/>
      <c r="N27" s="172"/>
      <c r="O27" s="172"/>
      <c r="P27" s="172"/>
      <c r="Q27" s="173"/>
      <c r="R27" s="10">
        <f t="shared" si="3"/>
        <v>1</v>
      </c>
    </row>
    <row r="28" spans="1:18" ht="30" customHeight="1" x14ac:dyDescent="0.25">
      <c r="A28" s="14" t="s">
        <v>2</v>
      </c>
      <c r="B28" s="13"/>
      <c r="C28" s="13"/>
      <c r="D28" s="13"/>
      <c r="E28" s="13"/>
      <c r="F28" s="4">
        <f t="shared" si="2"/>
        <v>0</v>
      </c>
      <c r="G28" s="63">
        <f t="shared" si="0"/>
        <v>0</v>
      </c>
      <c r="H28" s="104" t="str">
        <f t="shared" si="1"/>
        <v>Aprobado con cambio</v>
      </c>
      <c r="I28" s="174"/>
      <c r="J28" s="175"/>
      <c r="K28" s="175"/>
      <c r="L28" s="175"/>
      <c r="M28" s="175"/>
      <c r="N28" s="175"/>
      <c r="O28" s="175"/>
      <c r="P28" s="175"/>
      <c r="Q28" s="176"/>
      <c r="R28" s="10">
        <f t="shared" si="3"/>
        <v>1</v>
      </c>
    </row>
    <row r="29" spans="1:18" ht="30" customHeight="1" x14ac:dyDescent="0.25">
      <c r="A29" s="14" t="s">
        <v>1</v>
      </c>
      <c r="B29" s="50"/>
      <c r="C29" s="50"/>
      <c r="D29" s="50"/>
      <c r="E29" s="50"/>
      <c r="F29" s="4">
        <f t="shared" si="2"/>
        <v>0</v>
      </c>
      <c r="G29" s="54">
        <f t="shared" si="0"/>
        <v>0</v>
      </c>
      <c r="H29" s="104" t="str">
        <f t="shared" si="1"/>
        <v>Aprobado con cambio</v>
      </c>
      <c r="I29" s="171"/>
      <c r="J29" s="172"/>
      <c r="K29" s="172"/>
      <c r="L29" s="172"/>
      <c r="M29" s="172"/>
      <c r="N29" s="172"/>
      <c r="O29" s="172"/>
      <c r="P29" s="172"/>
      <c r="Q29" s="173"/>
      <c r="R29" s="10">
        <f t="shared" si="3"/>
        <v>1</v>
      </c>
    </row>
    <row r="32" spans="1:18" ht="15.75" x14ac:dyDescent="0.25">
      <c r="A32" s="177" t="s">
        <v>0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</sheetData>
  <mergeCells count="24">
    <mergeCell ref="A2:Q2"/>
    <mergeCell ref="A4:Q4"/>
    <mergeCell ref="A15:Q15"/>
    <mergeCell ref="B17:E17"/>
    <mergeCell ref="J10:Q11"/>
    <mergeCell ref="H10:I11"/>
    <mergeCell ref="J12:Q13"/>
    <mergeCell ref="H12:I13"/>
    <mergeCell ref="B6:E6"/>
    <mergeCell ref="B10:E10"/>
    <mergeCell ref="B11:E11"/>
    <mergeCell ref="I29:Q29"/>
    <mergeCell ref="A32:Q32"/>
    <mergeCell ref="I22:Q22"/>
    <mergeCell ref="I23:Q23"/>
    <mergeCell ref="I24:Q24"/>
    <mergeCell ref="I25:Q25"/>
    <mergeCell ref="I26:Q26"/>
    <mergeCell ref="I27:Q27"/>
    <mergeCell ref="I18:Q18"/>
    <mergeCell ref="I19:Q19"/>
    <mergeCell ref="I20:Q20"/>
    <mergeCell ref="I21:Q21"/>
    <mergeCell ref="I28:Q28"/>
  </mergeCells>
  <conditionalFormatting sqref="G19">
    <cfRule type="expression" dxfId="1195" priority="78">
      <formula>F19&lt;&gt;$B$9</formula>
    </cfRule>
  </conditionalFormatting>
  <conditionalFormatting sqref="A19">
    <cfRule type="expression" dxfId="1194" priority="77">
      <formula>F19&lt;&gt;$B$9</formula>
    </cfRule>
  </conditionalFormatting>
  <conditionalFormatting sqref="A20:A29">
    <cfRule type="expression" dxfId="1193" priority="76">
      <formula>F20&lt;&gt;$B$9</formula>
    </cfRule>
  </conditionalFormatting>
  <conditionalFormatting sqref="H19">
    <cfRule type="beginsWith" dxfId="1192" priority="81" operator="beginsWith" text="No Aprobado">
      <formula>LEFT(H19,LEN("No Aprobado"))="No Aprobado"</formula>
    </cfRule>
    <cfRule type="endsWith" dxfId="1191" priority="82" operator="endsWith" text="Aprobado">
      <formula>RIGHT(H19,LEN("Aprobado"))="Aprobado"</formula>
    </cfRule>
    <cfRule type="beginsWith" dxfId="1190" priority="83" operator="beginsWith" text="Aprobado con cambio">
      <formula>LEFT(H19,LEN("Aprobado con cambio"))="Aprobado con cambio"</formula>
    </cfRule>
  </conditionalFormatting>
  <conditionalFormatting sqref="G20">
    <cfRule type="expression" dxfId="1189" priority="72">
      <formula>F20&lt;&gt;$B$9</formula>
    </cfRule>
  </conditionalFormatting>
  <conditionalFormatting sqref="G22">
    <cfRule type="expression" dxfId="1188" priority="64">
      <formula>F22&lt;&gt;$B$9</formula>
    </cfRule>
  </conditionalFormatting>
  <conditionalFormatting sqref="G24">
    <cfRule type="expression" dxfId="1187" priority="56">
      <formula>F24&lt;&gt;$B$9</formula>
    </cfRule>
  </conditionalFormatting>
  <conditionalFormatting sqref="G26">
    <cfRule type="expression" dxfId="1186" priority="48">
      <formula>F26&lt;&gt;$B$9</formula>
    </cfRule>
  </conditionalFormatting>
  <conditionalFormatting sqref="G28">
    <cfRule type="expression" dxfId="1185" priority="40">
      <formula>F28&lt;&gt;$B$9</formula>
    </cfRule>
  </conditionalFormatting>
  <conditionalFormatting sqref="G21">
    <cfRule type="expression" dxfId="1184" priority="35">
      <formula>F21&lt;&gt;$B$9</formula>
    </cfRule>
  </conditionalFormatting>
  <conditionalFormatting sqref="G23">
    <cfRule type="expression" dxfId="1183" priority="34">
      <formula>F23&lt;&gt;$B$9</formula>
    </cfRule>
  </conditionalFormatting>
  <conditionalFormatting sqref="G25">
    <cfRule type="expression" dxfId="1182" priority="33">
      <formula>F25&lt;&gt;$B$9</formula>
    </cfRule>
  </conditionalFormatting>
  <conditionalFormatting sqref="G27">
    <cfRule type="expression" dxfId="1181" priority="32">
      <formula>F27&lt;&gt;$B$9</formula>
    </cfRule>
  </conditionalFormatting>
  <conditionalFormatting sqref="G29">
    <cfRule type="expression" dxfId="1180" priority="31">
      <formula>F29&lt;&gt;$B$9</formula>
    </cfRule>
  </conditionalFormatting>
  <conditionalFormatting sqref="H20">
    <cfRule type="beginsWith" dxfId="1179" priority="28" operator="beginsWith" text="No Aprobado">
      <formula>LEFT(H20,LEN("No Aprobado"))="No Aprobado"</formula>
    </cfRule>
    <cfRule type="endsWith" dxfId="1178" priority="29" operator="endsWith" text="Aprobado">
      <formula>RIGHT(H20,LEN("Aprobado"))="Aprobado"</formula>
    </cfRule>
    <cfRule type="beginsWith" dxfId="1177" priority="30" operator="beginsWith" text="Aprobado con cambio">
      <formula>LEFT(H20,LEN("Aprobado con cambio"))="Aprobado con cambio"</formula>
    </cfRule>
  </conditionalFormatting>
  <conditionalFormatting sqref="H21">
    <cfRule type="beginsWith" dxfId="1176" priority="25" operator="beginsWith" text="No Aprobado">
      <formula>LEFT(H21,LEN("No Aprobado"))="No Aprobado"</formula>
    </cfRule>
    <cfRule type="endsWith" dxfId="1175" priority="26" operator="endsWith" text="Aprobado">
      <formula>RIGHT(H21,LEN("Aprobado"))="Aprobado"</formula>
    </cfRule>
    <cfRule type="beginsWith" dxfId="1174" priority="27" operator="beginsWith" text="Aprobado con cambio">
      <formula>LEFT(H21,LEN("Aprobado con cambio"))="Aprobado con cambio"</formula>
    </cfRule>
  </conditionalFormatting>
  <conditionalFormatting sqref="H22">
    <cfRule type="beginsWith" dxfId="1173" priority="22" operator="beginsWith" text="No Aprobado">
      <formula>LEFT(H22,LEN("No Aprobado"))="No Aprobado"</formula>
    </cfRule>
    <cfRule type="endsWith" dxfId="1172" priority="23" operator="endsWith" text="Aprobado">
      <formula>RIGHT(H22,LEN("Aprobado"))="Aprobado"</formula>
    </cfRule>
    <cfRule type="beginsWith" dxfId="1171" priority="24" operator="beginsWith" text="Aprobado con cambio">
      <formula>LEFT(H22,LEN("Aprobado con cambio"))="Aprobado con cambio"</formula>
    </cfRule>
  </conditionalFormatting>
  <conditionalFormatting sqref="H23">
    <cfRule type="beginsWith" dxfId="1170" priority="19" operator="beginsWith" text="No Aprobado">
      <formula>LEFT(H23,LEN("No Aprobado"))="No Aprobado"</formula>
    </cfRule>
    <cfRule type="endsWith" dxfId="1169" priority="20" operator="endsWith" text="Aprobado">
      <formula>RIGHT(H23,LEN("Aprobado"))="Aprobado"</formula>
    </cfRule>
    <cfRule type="beginsWith" dxfId="1168" priority="21" operator="beginsWith" text="Aprobado con cambio">
      <formula>LEFT(H23,LEN("Aprobado con cambio"))="Aprobado con cambio"</formula>
    </cfRule>
  </conditionalFormatting>
  <conditionalFormatting sqref="H24">
    <cfRule type="beginsWith" dxfId="1167" priority="16" operator="beginsWith" text="No Aprobado">
      <formula>LEFT(H24,LEN("No Aprobado"))="No Aprobado"</formula>
    </cfRule>
    <cfRule type="endsWith" dxfId="1166" priority="17" operator="endsWith" text="Aprobado">
      <formula>RIGHT(H24,LEN("Aprobado"))="Aprobado"</formula>
    </cfRule>
    <cfRule type="beginsWith" dxfId="1165" priority="18" operator="beginsWith" text="Aprobado con cambio">
      <formula>LEFT(H24,LEN("Aprobado con cambio"))="Aprobado con cambio"</formula>
    </cfRule>
  </conditionalFormatting>
  <conditionalFormatting sqref="H25">
    <cfRule type="beginsWith" dxfId="1164" priority="13" operator="beginsWith" text="No Aprobado">
      <formula>LEFT(H25,LEN("No Aprobado"))="No Aprobado"</formula>
    </cfRule>
    <cfRule type="endsWith" dxfId="1163" priority="14" operator="endsWith" text="Aprobado">
      <formula>RIGHT(H25,LEN("Aprobado"))="Aprobado"</formula>
    </cfRule>
    <cfRule type="beginsWith" dxfId="1162" priority="15" operator="beginsWith" text="Aprobado con cambio">
      <formula>LEFT(H25,LEN("Aprobado con cambio"))="Aprobado con cambio"</formula>
    </cfRule>
  </conditionalFormatting>
  <conditionalFormatting sqref="H26">
    <cfRule type="beginsWith" dxfId="1161" priority="10" operator="beginsWith" text="No Aprobado">
      <formula>LEFT(H26,LEN("No Aprobado"))="No Aprobado"</formula>
    </cfRule>
    <cfRule type="endsWith" dxfId="1160" priority="11" operator="endsWith" text="Aprobado">
      <formula>RIGHT(H26,LEN("Aprobado"))="Aprobado"</formula>
    </cfRule>
    <cfRule type="beginsWith" dxfId="1159" priority="12" operator="beginsWith" text="Aprobado con cambio">
      <formula>LEFT(H26,LEN("Aprobado con cambio"))="Aprobado con cambio"</formula>
    </cfRule>
  </conditionalFormatting>
  <conditionalFormatting sqref="H27">
    <cfRule type="beginsWith" dxfId="1158" priority="7" operator="beginsWith" text="No Aprobado">
      <formula>LEFT(H27,LEN("No Aprobado"))="No Aprobado"</formula>
    </cfRule>
    <cfRule type="endsWith" dxfId="1157" priority="8" operator="endsWith" text="Aprobado">
      <formula>RIGHT(H27,LEN("Aprobado"))="Aprobado"</formula>
    </cfRule>
    <cfRule type="beginsWith" dxfId="1156" priority="9" operator="beginsWith" text="Aprobado con cambio">
      <formula>LEFT(H27,LEN("Aprobado con cambio"))="Aprobado con cambio"</formula>
    </cfRule>
  </conditionalFormatting>
  <conditionalFormatting sqref="H28">
    <cfRule type="beginsWith" dxfId="1155" priority="4" operator="beginsWith" text="No Aprobado">
      <formula>LEFT(H28,LEN("No Aprobado"))="No Aprobado"</formula>
    </cfRule>
    <cfRule type="endsWith" dxfId="1154" priority="5" operator="endsWith" text="Aprobado">
      <formula>RIGHT(H28,LEN("Aprobado"))="Aprobado"</formula>
    </cfRule>
    <cfRule type="beginsWith" dxfId="1153" priority="6" operator="beginsWith" text="Aprobado con cambio">
      <formula>LEFT(H28,LEN("Aprobado con cambio"))="Aprobado con cambio"</formula>
    </cfRule>
  </conditionalFormatting>
  <conditionalFormatting sqref="H29">
    <cfRule type="beginsWith" dxfId="1152" priority="1" operator="beginsWith" text="No Aprobado">
      <formula>LEFT(H29,LEN("No Aprobado"))="No Aprobado"</formula>
    </cfRule>
    <cfRule type="endsWith" dxfId="1151" priority="2" operator="endsWith" text="Aprobado">
      <formula>RIGHT(H29,LEN("Aprobado"))="Aprobado"</formula>
    </cfRule>
    <cfRule type="beginsWith" dxfId="1150" priority="3" operator="beginsWith" text="Aprobado con cambio">
      <formula>LEFT(H29,LEN("Aprobado con cambio"))="Aprobado con cambio"</formula>
    </cfRule>
  </conditionalFormatting>
  <pageMargins left="0.70866141732283472" right="0.70866141732283472" top="0.74803149606299213" bottom="0.74803149606299213" header="0.31496062992125984" footer="0.31496062992125984"/>
  <pageSetup scale="6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zoomScaleNormal="100" workbookViewId="0">
      <selection activeCell="H6" sqref="H6"/>
    </sheetView>
  </sheetViews>
  <sheetFormatPr defaultColWidth="8.85546875" defaultRowHeight="15" x14ac:dyDescent="0.25"/>
  <cols>
    <col min="1" max="1" width="36.7109375" style="1" customWidth="1"/>
    <col min="2" max="5" width="15" style="1" customWidth="1"/>
    <col min="6" max="7" width="10.42578125" style="1" customWidth="1"/>
    <col min="8" max="8" width="11.8554687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7" x14ac:dyDescent="0.25">
      <c r="A1" s="12" t="s">
        <v>28</v>
      </c>
    </row>
    <row r="2" spans="1:17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s="103" customFormat="1" x14ac:dyDescent="0.25">
      <c r="A3" s="111"/>
      <c r="I3" s="110"/>
    </row>
    <row r="4" spans="1:1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7" x14ac:dyDescent="0.25">
      <c r="A6" s="82" t="s">
        <v>26</v>
      </c>
      <c r="B6" s="206">
        <f>+'1. RECOMENDACIONES cap. 1'!B6</f>
        <v>0</v>
      </c>
      <c r="C6" s="207"/>
      <c r="D6" s="207"/>
      <c r="E6" s="208"/>
      <c r="F6" s="9"/>
      <c r="G6" s="84"/>
      <c r="H6" s="83" t="s">
        <v>29</v>
      </c>
      <c r="I6" s="11">
        <f>'1. RECOMENDACIONES cap. 1'!J6</f>
        <v>0.5</v>
      </c>
      <c r="J6" s="149">
        <f>+I6</f>
        <v>0.5</v>
      </c>
    </row>
    <row r="7" spans="1:17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7" x14ac:dyDescent="0.25">
      <c r="A8" s="82" t="s">
        <v>25</v>
      </c>
      <c r="B8" s="148">
        <f>+'1. RECOMENDACIONES cap. 1'!B8</f>
        <v>0</v>
      </c>
    </row>
    <row r="9" spans="1:17" x14ac:dyDescent="0.25">
      <c r="A9" s="82" t="s">
        <v>24</v>
      </c>
      <c r="B9" s="155">
        <f>+'1. RECOMENDACIONES cap. 1'!B9</f>
        <v>0</v>
      </c>
      <c r="G9" s="10"/>
      <c r="H9" s="10"/>
    </row>
    <row r="10" spans="1:17" x14ac:dyDescent="0.25">
      <c r="A10" s="82" t="s">
        <v>23</v>
      </c>
      <c r="B10" s="209">
        <f>+'1. RECOMENDACIONES cap. 1'!B10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5">
      <c r="A11" s="82" t="s">
        <v>21</v>
      </c>
      <c r="B11" s="212">
        <f>+'1. RECOMENDACIONES cap. 1'!B11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7" x14ac:dyDescent="0.25"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17" x14ac:dyDescent="0.25">
      <c r="C13" s="9"/>
      <c r="D13" s="9"/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17" x14ac:dyDescent="0.25">
      <c r="A14" s="97" t="s">
        <v>188</v>
      </c>
    </row>
    <row r="15" spans="1:17" ht="29.25" customHeight="1" x14ac:dyDescent="0.25">
      <c r="A15" s="200" t="s">
        <v>19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7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31.5" customHeight="1" x14ac:dyDescent="0.25">
      <c r="F17" s="168" t="s">
        <v>189</v>
      </c>
      <c r="G17" s="169"/>
      <c r="H17" s="169"/>
      <c r="I17" s="170"/>
      <c r="J17" s="19"/>
      <c r="K17" s="7"/>
    </row>
    <row r="18" spans="1:17" ht="30" customHeight="1" x14ac:dyDescent="0.25">
      <c r="A18" s="61" t="s">
        <v>18</v>
      </c>
      <c r="B18" s="203" t="s">
        <v>191</v>
      </c>
      <c r="C18" s="203"/>
      <c r="D18" s="203"/>
      <c r="E18" s="203"/>
      <c r="F18" s="60" t="s">
        <v>17</v>
      </c>
      <c r="G18" s="60" t="s">
        <v>16</v>
      </c>
      <c r="H18" s="60" t="s">
        <v>14</v>
      </c>
      <c r="I18" s="61" t="s">
        <v>13</v>
      </c>
      <c r="J18" s="61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96" t="str">
        <f>+'1. RECOMENDACIONES cap. 1'!A19</f>
        <v>1. Identidad</v>
      </c>
      <c r="B19" s="199"/>
      <c r="C19" s="199"/>
      <c r="D19" s="199"/>
      <c r="E19" s="199"/>
      <c r="F19" s="50"/>
      <c r="G19" s="50"/>
      <c r="H19" s="50"/>
      <c r="I19" s="4">
        <f>SUM(F19:H19)</f>
        <v>0</v>
      </c>
      <c r="J19" s="57">
        <f t="shared" ref="J19:J49" si="0">SUM(F19:G19)</f>
        <v>0</v>
      </c>
      <c r="K19" s="3" t="str">
        <f t="shared" ref="K19:K49" si="1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65"/>
      <c r="B20" s="199"/>
      <c r="C20" s="199"/>
      <c r="D20" s="199"/>
      <c r="E20" s="199"/>
      <c r="F20" s="50"/>
      <c r="G20" s="50"/>
      <c r="H20" s="50"/>
      <c r="I20" s="4">
        <f t="shared" ref="I20:I67" si="2">SUM(F20:H20)</f>
        <v>0</v>
      </c>
      <c r="J20" s="57">
        <f t="shared" si="0"/>
        <v>0</v>
      </c>
      <c r="K20" s="3" t="str">
        <f t="shared" si="1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65"/>
      <c r="B21" s="199"/>
      <c r="C21" s="199"/>
      <c r="D21" s="199"/>
      <c r="E21" s="199"/>
      <c r="F21" s="50"/>
      <c r="G21" s="50"/>
      <c r="H21" s="50"/>
      <c r="I21" s="4">
        <f t="shared" si="2"/>
        <v>0</v>
      </c>
      <c r="J21" s="57">
        <f t="shared" ref="J21" si="3">SUM(F21:G21)</f>
        <v>0</v>
      </c>
      <c r="K21" s="3" t="str">
        <f t="shared" ref="K21" si="4">+IF(F21&gt;=$I$6,"Pasa","No pasa")</f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65"/>
      <c r="B22" s="199"/>
      <c r="C22" s="199"/>
      <c r="D22" s="199"/>
      <c r="E22" s="199"/>
      <c r="F22" s="50"/>
      <c r="G22" s="50"/>
      <c r="H22" s="50"/>
      <c r="I22" s="4">
        <f t="shared" ref="I22" si="5">SUM(F22:H22)</f>
        <v>0</v>
      </c>
      <c r="J22" s="57">
        <f t="shared" si="0"/>
        <v>0</v>
      </c>
      <c r="K22" s="3" t="str">
        <f t="shared" si="1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65"/>
      <c r="B23" s="199"/>
      <c r="C23" s="199"/>
      <c r="D23" s="199"/>
      <c r="E23" s="199"/>
      <c r="F23" s="50"/>
      <c r="G23" s="50"/>
      <c r="H23" s="50"/>
      <c r="I23" s="4">
        <f t="shared" si="2"/>
        <v>0</v>
      </c>
      <c r="J23" s="57">
        <f t="shared" si="0"/>
        <v>0</v>
      </c>
      <c r="K23" s="3" t="str">
        <f t="shared" si="1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65"/>
      <c r="B24" s="199"/>
      <c r="C24" s="199"/>
      <c r="D24" s="199"/>
      <c r="E24" s="199"/>
      <c r="F24" s="50"/>
      <c r="G24" s="50"/>
      <c r="H24" s="50"/>
      <c r="I24" s="4">
        <f t="shared" si="2"/>
        <v>0</v>
      </c>
      <c r="J24" s="57">
        <f t="shared" si="0"/>
        <v>0</v>
      </c>
      <c r="K24" s="3" t="str">
        <f t="shared" si="1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53" t="str">
        <f>+'1. RECOMENDACIONES cap. 1'!A20</f>
        <v>2. Fin general</v>
      </c>
      <c r="B25" s="205"/>
      <c r="C25" s="205"/>
      <c r="D25" s="205"/>
      <c r="E25" s="205"/>
      <c r="F25" s="13"/>
      <c r="G25" s="13"/>
      <c r="H25" s="13"/>
      <c r="I25" s="4">
        <f t="shared" si="2"/>
        <v>0</v>
      </c>
      <c r="J25" s="62">
        <f t="shared" si="0"/>
        <v>0</v>
      </c>
      <c r="K25" s="3" t="str">
        <f t="shared" si="1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53"/>
      <c r="B26" s="205"/>
      <c r="C26" s="205"/>
      <c r="D26" s="205"/>
      <c r="E26" s="205"/>
      <c r="F26" s="13"/>
      <c r="G26" s="13"/>
      <c r="H26" s="13"/>
      <c r="I26" s="4">
        <f t="shared" si="2"/>
        <v>0</v>
      </c>
      <c r="J26" s="62">
        <f t="shared" si="0"/>
        <v>0</v>
      </c>
      <c r="K26" s="3" t="str">
        <f t="shared" si="1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53"/>
      <c r="B27" s="205"/>
      <c r="C27" s="205"/>
      <c r="D27" s="205"/>
      <c r="E27" s="205"/>
      <c r="F27" s="13"/>
      <c r="G27" s="13"/>
      <c r="H27" s="13"/>
      <c r="I27" s="4">
        <f t="shared" si="2"/>
        <v>0</v>
      </c>
      <c r="J27" s="62">
        <f t="shared" si="0"/>
        <v>0</v>
      </c>
      <c r="K27" s="3" t="str">
        <f t="shared" si="1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53"/>
      <c r="B28" s="205"/>
      <c r="C28" s="205"/>
      <c r="D28" s="205"/>
      <c r="E28" s="205"/>
      <c r="F28" s="13"/>
      <c r="G28" s="13"/>
      <c r="H28" s="13"/>
      <c r="I28" s="4">
        <f t="shared" si="2"/>
        <v>0</v>
      </c>
      <c r="J28" s="62">
        <f t="shared" si="0"/>
        <v>0</v>
      </c>
      <c r="K28" s="3" t="str">
        <f t="shared" si="1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53"/>
      <c r="B29" s="205"/>
      <c r="C29" s="205"/>
      <c r="D29" s="205"/>
      <c r="E29" s="205"/>
      <c r="F29" s="13"/>
      <c r="G29" s="13"/>
      <c r="H29" s="13"/>
      <c r="I29" s="4">
        <f t="shared" si="2"/>
        <v>0</v>
      </c>
      <c r="J29" s="62">
        <f t="shared" si="0"/>
        <v>0</v>
      </c>
      <c r="K29" s="3" t="str">
        <f t="shared" si="1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53"/>
      <c r="B30" s="205"/>
      <c r="C30" s="205"/>
      <c r="D30" s="205"/>
      <c r="E30" s="205"/>
      <c r="F30" s="13"/>
      <c r="G30" s="13"/>
      <c r="H30" s="13"/>
      <c r="I30" s="4">
        <f t="shared" si="2"/>
        <v>0</v>
      </c>
      <c r="J30" s="62">
        <f t="shared" si="0"/>
        <v>0</v>
      </c>
      <c r="K30" s="3" t="str">
        <f t="shared" si="1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52" t="str">
        <f>+'1. RECOMENDACIONES cap. 1'!A21</f>
        <v>3. Misión específica</v>
      </c>
      <c r="B31" s="199"/>
      <c r="C31" s="199"/>
      <c r="D31" s="199"/>
      <c r="E31" s="199"/>
      <c r="F31" s="50"/>
      <c r="G31" s="50"/>
      <c r="H31" s="50"/>
      <c r="I31" s="4">
        <f t="shared" si="2"/>
        <v>0</v>
      </c>
      <c r="J31" s="57">
        <f t="shared" si="0"/>
        <v>0</v>
      </c>
      <c r="K31" s="3" t="str">
        <f t="shared" si="1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65"/>
      <c r="B32" s="199"/>
      <c r="C32" s="199"/>
      <c r="D32" s="199"/>
      <c r="E32" s="199"/>
      <c r="F32" s="50"/>
      <c r="G32" s="50"/>
      <c r="H32" s="50"/>
      <c r="I32" s="4">
        <f t="shared" si="2"/>
        <v>0</v>
      </c>
      <c r="J32" s="57">
        <f t="shared" si="0"/>
        <v>0</v>
      </c>
      <c r="K32" s="3" t="str">
        <f t="shared" si="1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65"/>
      <c r="B33" s="199"/>
      <c r="C33" s="199"/>
      <c r="D33" s="199"/>
      <c r="E33" s="199"/>
      <c r="F33" s="50"/>
      <c r="G33" s="50"/>
      <c r="H33" s="50"/>
      <c r="I33" s="4">
        <f t="shared" si="2"/>
        <v>0</v>
      </c>
      <c r="J33" s="57">
        <f t="shared" si="0"/>
        <v>0</v>
      </c>
      <c r="K33" s="3" t="str">
        <f t="shared" si="1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65"/>
      <c r="B34" s="199"/>
      <c r="C34" s="199"/>
      <c r="D34" s="199"/>
      <c r="E34" s="199"/>
      <c r="F34" s="50"/>
      <c r="G34" s="50"/>
      <c r="H34" s="50"/>
      <c r="I34" s="4">
        <f t="shared" si="2"/>
        <v>0</v>
      </c>
      <c r="J34" s="57">
        <f t="shared" si="0"/>
        <v>0</v>
      </c>
      <c r="K34" s="3" t="str">
        <f t="shared" si="1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65"/>
      <c r="B35" s="199"/>
      <c r="C35" s="199"/>
      <c r="D35" s="199"/>
      <c r="E35" s="199"/>
      <c r="F35" s="50"/>
      <c r="G35" s="50"/>
      <c r="H35" s="50"/>
      <c r="I35" s="4">
        <f t="shared" si="2"/>
        <v>0</v>
      </c>
      <c r="J35" s="57">
        <f t="shared" si="0"/>
        <v>0</v>
      </c>
      <c r="K35" s="3" t="str">
        <f t="shared" si="1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65"/>
      <c r="B36" s="199"/>
      <c r="C36" s="199"/>
      <c r="D36" s="199"/>
      <c r="E36" s="199"/>
      <c r="F36" s="50"/>
      <c r="G36" s="50"/>
      <c r="H36" s="50"/>
      <c r="I36" s="4">
        <f t="shared" si="2"/>
        <v>0</v>
      </c>
      <c r="J36" s="57">
        <f t="shared" si="0"/>
        <v>0</v>
      </c>
      <c r="K36" s="3" t="str">
        <f t="shared" si="1"/>
        <v>No pasa</v>
      </c>
      <c r="L36" s="193"/>
      <c r="M36" s="194"/>
      <c r="N36" s="194"/>
      <c r="O36" s="194"/>
      <c r="P36" s="194"/>
      <c r="Q36" s="195"/>
    </row>
    <row r="37" spans="1:17" ht="30" customHeight="1" x14ac:dyDescent="0.25">
      <c r="A37" s="53" t="str">
        <f>+'1. RECOMENDACIONES cap. 1'!A22</f>
        <v>4. Fundamento de la espiritualidad</v>
      </c>
      <c r="B37" s="205"/>
      <c r="C37" s="205"/>
      <c r="D37" s="205"/>
      <c r="E37" s="205"/>
      <c r="F37" s="13"/>
      <c r="G37" s="13"/>
      <c r="H37" s="13"/>
      <c r="I37" s="4">
        <f t="shared" si="2"/>
        <v>0</v>
      </c>
      <c r="J37" s="62">
        <f t="shared" si="0"/>
        <v>0</v>
      </c>
      <c r="K37" s="3" t="str">
        <f t="shared" si="1"/>
        <v>No pasa</v>
      </c>
      <c r="L37" s="196"/>
      <c r="M37" s="197"/>
      <c r="N37" s="197"/>
      <c r="O37" s="197"/>
      <c r="P37" s="197"/>
      <c r="Q37" s="198"/>
    </row>
    <row r="38" spans="1:17" ht="30" customHeight="1" x14ac:dyDescent="0.25">
      <c r="A38" s="53"/>
      <c r="B38" s="205"/>
      <c r="C38" s="205"/>
      <c r="D38" s="205"/>
      <c r="E38" s="205"/>
      <c r="F38" s="13"/>
      <c r="G38" s="13"/>
      <c r="H38" s="13"/>
      <c r="I38" s="4">
        <f t="shared" si="2"/>
        <v>0</v>
      </c>
      <c r="J38" s="62">
        <f t="shared" si="0"/>
        <v>0</v>
      </c>
      <c r="K38" s="3" t="str">
        <f t="shared" si="1"/>
        <v>No pasa</v>
      </c>
      <c r="L38" s="196"/>
      <c r="M38" s="197"/>
      <c r="N38" s="197"/>
      <c r="O38" s="197"/>
      <c r="P38" s="197"/>
      <c r="Q38" s="198"/>
    </row>
    <row r="39" spans="1:17" ht="30" customHeight="1" x14ac:dyDescent="0.25">
      <c r="A39" s="53"/>
      <c r="B39" s="205"/>
      <c r="C39" s="205"/>
      <c r="D39" s="205"/>
      <c r="E39" s="205"/>
      <c r="F39" s="13"/>
      <c r="G39" s="13"/>
      <c r="H39" s="13"/>
      <c r="I39" s="4">
        <f t="shared" si="2"/>
        <v>0</v>
      </c>
      <c r="J39" s="62">
        <f t="shared" si="0"/>
        <v>0</v>
      </c>
      <c r="K39" s="3" t="str">
        <f t="shared" si="1"/>
        <v>No pasa</v>
      </c>
      <c r="L39" s="196"/>
      <c r="M39" s="197"/>
      <c r="N39" s="197"/>
      <c r="O39" s="197"/>
      <c r="P39" s="197"/>
      <c r="Q39" s="198"/>
    </row>
    <row r="40" spans="1:17" ht="30" customHeight="1" x14ac:dyDescent="0.25">
      <c r="A40" s="53"/>
      <c r="B40" s="205"/>
      <c r="C40" s="205"/>
      <c r="D40" s="205"/>
      <c r="E40" s="205"/>
      <c r="F40" s="13"/>
      <c r="G40" s="13"/>
      <c r="H40" s="13"/>
      <c r="I40" s="4">
        <f t="shared" si="2"/>
        <v>0</v>
      </c>
      <c r="J40" s="62">
        <f t="shared" si="0"/>
        <v>0</v>
      </c>
      <c r="K40" s="3" t="str">
        <f t="shared" si="1"/>
        <v>No pasa</v>
      </c>
      <c r="L40" s="196"/>
      <c r="M40" s="197"/>
      <c r="N40" s="197"/>
      <c r="O40" s="197"/>
      <c r="P40" s="197"/>
      <c r="Q40" s="198"/>
    </row>
    <row r="41" spans="1:17" ht="30" customHeight="1" x14ac:dyDescent="0.25">
      <c r="A41" s="53"/>
      <c r="B41" s="205"/>
      <c r="C41" s="205"/>
      <c r="D41" s="205"/>
      <c r="E41" s="205"/>
      <c r="F41" s="13"/>
      <c r="G41" s="13"/>
      <c r="H41" s="13"/>
      <c r="I41" s="4">
        <f t="shared" si="2"/>
        <v>0</v>
      </c>
      <c r="J41" s="62">
        <f t="shared" si="0"/>
        <v>0</v>
      </c>
      <c r="K41" s="3" t="str">
        <f t="shared" si="1"/>
        <v>No pasa</v>
      </c>
      <c r="L41" s="196"/>
      <c r="M41" s="197"/>
      <c r="N41" s="197"/>
      <c r="O41" s="197"/>
      <c r="P41" s="197"/>
      <c r="Q41" s="198"/>
    </row>
    <row r="42" spans="1:17" ht="30" customHeight="1" x14ac:dyDescent="0.25">
      <c r="A42" s="53"/>
      <c r="B42" s="205"/>
      <c r="C42" s="205"/>
      <c r="D42" s="205"/>
      <c r="E42" s="205"/>
      <c r="F42" s="13"/>
      <c r="G42" s="13"/>
      <c r="H42" s="13"/>
      <c r="I42" s="4">
        <f t="shared" si="2"/>
        <v>0</v>
      </c>
      <c r="J42" s="62">
        <f t="shared" si="0"/>
        <v>0</v>
      </c>
      <c r="K42" s="3" t="str">
        <f t="shared" si="1"/>
        <v>No pasa</v>
      </c>
      <c r="L42" s="196"/>
      <c r="M42" s="197"/>
      <c r="N42" s="197"/>
      <c r="O42" s="197"/>
      <c r="P42" s="197"/>
      <c r="Q42" s="198"/>
    </row>
    <row r="43" spans="1:17" ht="30" customHeight="1" x14ac:dyDescent="0.25">
      <c r="A43" s="52" t="str">
        <f>+'1. RECOMENDACIONES cap. 1'!A23</f>
        <v>5. Cristocentrismo</v>
      </c>
      <c r="B43" s="199"/>
      <c r="C43" s="199"/>
      <c r="D43" s="199"/>
      <c r="E43" s="199"/>
      <c r="F43" s="50"/>
      <c r="G43" s="50"/>
      <c r="H43" s="50"/>
      <c r="I43" s="4">
        <f t="shared" si="2"/>
        <v>0</v>
      </c>
      <c r="J43" s="57">
        <f t="shared" si="0"/>
        <v>0</v>
      </c>
      <c r="K43" s="3" t="str">
        <f t="shared" si="1"/>
        <v>No pasa</v>
      </c>
      <c r="L43" s="193"/>
      <c r="M43" s="194"/>
      <c r="N43" s="194"/>
      <c r="O43" s="194"/>
      <c r="P43" s="194"/>
      <c r="Q43" s="195"/>
    </row>
    <row r="44" spans="1:17" ht="30" customHeight="1" x14ac:dyDescent="0.25">
      <c r="A44" s="65"/>
      <c r="B44" s="199"/>
      <c r="C44" s="199"/>
      <c r="D44" s="199"/>
      <c r="E44" s="199"/>
      <c r="F44" s="50"/>
      <c r="G44" s="50"/>
      <c r="H44" s="50"/>
      <c r="I44" s="4">
        <f t="shared" si="2"/>
        <v>0</v>
      </c>
      <c r="J44" s="57">
        <f t="shared" si="0"/>
        <v>0</v>
      </c>
      <c r="K44" s="3" t="str">
        <f t="shared" si="1"/>
        <v>No pasa</v>
      </c>
      <c r="L44" s="193"/>
      <c r="M44" s="194"/>
      <c r="N44" s="194"/>
      <c r="O44" s="194"/>
      <c r="P44" s="194"/>
      <c r="Q44" s="195"/>
    </row>
    <row r="45" spans="1:17" ht="30" customHeight="1" x14ac:dyDescent="0.25">
      <c r="A45" s="65"/>
      <c r="B45" s="199"/>
      <c r="C45" s="199"/>
      <c r="D45" s="199"/>
      <c r="E45" s="199"/>
      <c r="F45" s="50"/>
      <c r="G45" s="50"/>
      <c r="H45" s="50"/>
      <c r="I45" s="4">
        <f t="shared" si="2"/>
        <v>0</v>
      </c>
      <c r="J45" s="57">
        <f t="shared" si="0"/>
        <v>0</v>
      </c>
      <c r="K45" s="3" t="str">
        <f t="shared" si="1"/>
        <v>No pasa</v>
      </c>
      <c r="L45" s="193"/>
      <c r="M45" s="194"/>
      <c r="N45" s="194"/>
      <c r="O45" s="194"/>
      <c r="P45" s="194"/>
      <c r="Q45" s="195"/>
    </row>
    <row r="46" spans="1:17" ht="30" customHeight="1" x14ac:dyDescent="0.25">
      <c r="A46" s="65"/>
      <c r="B46" s="199"/>
      <c r="C46" s="199"/>
      <c r="D46" s="199"/>
      <c r="E46" s="199"/>
      <c r="F46" s="50"/>
      <c r="G46" s="50"/>
      <c r="H46" s="50"/>
      <c r="I46" s="4">
        <f t="shared" si="2"/>
        <v>0</v>
      </c>
      <c r="J46" s="57">
        <f t="shared" si="0"/>
        <v>0</v>
      </c>
      <c r="K46" s="3" t="str">
        <f t="shared" si="1"/>
        <v>No pasa</v>
      </c>
      <c r="L46" s="193"/>
      <c r="M46" s="194"/>
      <c r="N46" s="194"/>
      <c r="O46" s="194"/>
      <c r="P46" s="194"/>
      <c r="Q46" s="195"/>
    </row>
    <row r="47" spans="1:17" ht="30" customHeight="1" x14ac:dyDescent="0.25">
      <c r="A47" s="65"/>
      <c r="B47" s="199"/>
      <c r="C47" s="199"/>
      <c r="D47" s="199"/>
      <c r="E47" s="199"/>
      <c r="F47" s="50"/>
      <c r="G47" s="50"/>
      <c r="H47" s="50"/>
      <c r="I47" s="4">
        <f t="shared" si="2"/>
        <v>0</v>
      </c>
      <c r="J47" s="57">
        <f t="shared" si="0"/>
        <v>0</v>
      </c>
      <c r="K47" s="3" t="str">
        <f t="shared" si="1"/>
        <v>No pasa</v>
      </c>
      <c r="L47" s="193"/>
      <c r="M47" s="194"/>
      <c r="N47" s="194"/>
      <c r="O47" s="194"/>
      <c r="P47" s="194"/>
      <c r="Q47" s="195"/>
    </row>
    <row r="48" spans="1:17" ht="30" customHeight="1" x14ac:dyDescent="0.25">
      <c r="A48" s="65"/>
      <c r="B48" s="199"/>
      <c r="C48" s="199"/>
      <c r="D48" s="199"/>
      <c r="E48" s="199"/>
      <c r="F48" s="50"/>
      <c r="G48" s="50"/>
      <c r="H48" s="50"/>
      <c r="I48" s="4">
        <f t="shared" si="2"/>
        <v>0</v>
      </c>
      <c r="J48" s="57">
        <f t="shared" si="0"/>
        <v>0</v>
      </c>
      <c r="K48" s="3" t="str">
        <f t="shared" si="1"/>
        <v>No pasa</v>
      </c>
      <c r="L48" s="193"/>
      <c r="M48" s="194"/>
      <c r="N48" s="194"/>
      <c r="O48" s="194"/>
      <c r="P48" s="194"/>
      <c r="Q48" s="195"/>
    </row>
    <row r="49" spans="1:17" ht="30" customHeight="1" x14ac:dyDescent="0.25">
      <c r="A49" s="53" t="str">
        <f>+'1. RECOMENDACIONES cap. 1'!A24</f>
        <v>6. Espiritualidad seglar</v>
      </c>
      <c r="B49" s="205"/>
      <c r="C49" s="205"/>
      <c r="D49" s="205"/>
      <c r="E49" s="205"/>
      <c r="F49" s="13"/>
      <c r="G49" s="13"/>
      <c r="H49" s="13"/>
      <c r="I49" s="4">
        <f t="shared" si="2"/>
        <v>0</v>
      </c>
      <c r="J49" s="62">
        <f t="shared" si="0"/>
        <v>0</v>
      </c>
      <c r="K49" s="3" t="str">
        <f t="shared" si="1"/>
        <v>No pasa</v>
      </c>
      <c r="L49" s="196"/>
      <c r="M49" s="197"/>
      <c r="N49" s="197"/>
      <c r="O49" s="197"/>
      <c r="P49" s="197"/>
      <c r="Q49" s="198"/>
    </row>
    <row r="50" spans="1:17" ht="30" customHeight="1" x14ac:dyDescent="0.25">
      <c r="A50" s="53"/>
      <c r="B50" s="205"/>
      <c r="C50" s="205"/>
      <c r="D50" s="205"/>
      <c r="E50" s="205"/>
      <c r="F50" s="13"/>
      <c r="G50" s="13"/>
      <c r="H50" s="13"/>
      <c r="I50" s="4">
        <f t="shared" si="2"/>
        <v>0</v>
      </c>
      <c r="J50" s="62">
        <f t="shared" ref="J50:J84" si="6">SUM(F50:G50)</f>
        <v>0</v>
      </c>
      <c r="K50" s="3" t="str">
        <f t="shared" ref="K50:K84" si="7">+IF(F50&gt;=$I$6,"Pasa","No pasa")</f>
        <v>No pasa</v>
      </c>
      <c r="L50" s="196"/>
      <c r="M50" s="197"/>
      <c r="N50" s="197"/>
      <c r="O50" s="197"/>
      <c r="P50" s="197"/>
      <c r="Q50" s="198"/>
    </row>
    <row r="51" spans="1:17" ht="30" customHeight="1" x14ac:dyDescent="0.25">
      <c r="A51" s="53"/>
      <c r="B51" s="205"/>
      <c r="C51" s="205"/>
      <c r="D51" s="205"/>
      <c r="E51" s="205"/>
      <c r="F51" s="13"/>
      <c r="G51" s="13"/>
      <c r="H51" s="13"/>
      <c r="I51" s="4">
        <f t="shared" si="2"/>
        <v>0</v>
      </c>
      <c r="J51" s="62">
        <f t="shared" si="6"/>
        <v>0</v>
      </c>
      <c r="K51" s="3" t="str">
        <f t="shared" si="7"/>
        <v>No pasa</v>
      </c>
      <c r="L51" s="196"/>
      <c r="M51" s="197"/>
      <c r="N51" s="197"/>
      <c r="O51" s="197"/>
      <c r="P51" s="197"/>
      <c r="Q51" s="198"/>
    </row>
    <row r="52" spans="1:17" ht="30" customHeight="1" x14ac:dyDescent="0.25">
      <c r="A52" s="53"/>
      <c r="B52" s="205"/>
      <c r="C52" s="205"/>
      <c r="D52" s="205"/>
      <c r="E52" s="205"/>
      <c r="F52" s="13"/>
      <c r="G52" s="13"/>
      <c r="H52" s="13"/>
      <c r="I52" s="4">
        <f t="shared" si="2"/>
        <v>0</v>
      </c>
      <c r="J52" s="62">
        <f t="shared" si="6"/>
        <v>0</v>
      </c>
      <c r="K52" s="3" t="str">
        <f t="shared" si="7"/>
        <v>No pasa</v>
      </c>
      <c r="L52" s="196"/>
      <c r="M52" s="197"/>
      <c r="N52" s="197"/>
      <c r="O52" s="197"/>
      <c r="P52" s="197"/>
      <c r="Q52" s="198"/>
    </row>
    <row r="53" spans="1:17" ht="30" customHeight="1" x14ac:dyDescent="0.25">
      <c r="A53" s="53"/>
      <c r="B53" s="205"/>
      <c r="C53" s="205"/>
      <c r="D53" s="205"/>
      <c r="E53" s="205"/>
      <c r="F53" s="13"/>
      <c r="G53" s="13"/>
      <c r="H53" s="13"/>
      <c r="I53" s="4">
        <f t="shared" si="2"/>
        <v>0</v>
      </c>
      <c r="J53" s="62">
        <f t="shared" si="6"/>
        <v>0</v>
      </c>
      <c r="K53" s="3" t="str">
        <f t="shared" si="7"/>
        <v>No pasa</v>
      </c>
      <c r="L53" s="196"/>
      <c r="M53" s="197"/>
      <c r="N53" s="197"/>
      <c r="O53" s="197"/>
      <c r="P53" s="197"/>
      <c r="Q53" s="198"/>
    </row>
    <row r="54" spans="1:17" ht="30" customHeight="1" x14ac:dyDescent="0.25">
      <c r="A54" s="53"/>
      <c r="B54" s="205"/>
      <c r="C54" s="205"/>
      <c r="D54" s="205"/>
      <c r="E54" s="205"/>
      <c r="F54" s="13"/>
      <c r="G54" s="13"/>
      <c r="H54" s="13"/>
      <c r="I54" s="4">
        <f t="shared" si="2"/>
        <v>0</v>
      </c>
      <c r="J54" s="62">
        <f t="shared" si="6"/>
        <v>0</v>
      </c>
      <c r="K54" s="3" t="str">
        <f t="shared" si="7"/>
        <v>No pasa</v>
      </c>
      <c r="L54" s="196"/>
      <c r="M54" s="197"/>
      <c r="N54" s="197"/>
      <c r="O54" s="197"/>
      <c r="P54" s="197"/>
      <c r="Q54" s="198"/>
    </row>
    <row r="55" spans="1:17" ht="30" customHeight="1" x14ac:dyDescent="0.25">
      <c r="A55" s="52" t="str">
        <f>+'1. RECOMENDACIONES cap. 1'!A25</f>
        <v>7. La espiritualidad del Reino</v>
      </c>
      <c r="B55" s="199"/>
      <c r="C55" s="199"/>
      <c r="D55" s="199"/>
      <c r="E55" s="199"/>
      <c r="F55" s="50"/>
      <c r="G55" s="50"/>
      <c r="H55" s="50"/>
      <c r="I55" s="4">
        <f t="shared" si="2"/>
        <v>0</v>
      </c>
      <c r="J55" s="57">
        <f t="shared" si="6"/>
        <v>0</v>
      </c>
      <c r="K55" s="3" t="str">
        <f t="shared" si="7"/>
        <v>No pasa</v>
      </c>
      <c r="L55" s="193"/>
      <c r="M55" s="194"/>
      <c r="N55" s="194"/>
      <c r="O55" s="194"/>
      <c r="P55" s="194"/>
      <c r="Q55" s="195"/>
    </row>
    <row r="56" spans="1:17" ht="30" customHeight="1" x14ac:dyDescent="0.25">
      <c r="A56" s="65"/>
      <c r="B56" s="199"/>
      <c r="C56" s="199"/>
      <c r="D56" s="199"/>
      <c r="E56" s="199"/>
      <c r="F56" s="50"/>
      <c r="G56" s="50"/>
      <c r="H56" s="50"/>
      <c r="I56" s="4">
        <f t="shared" si="2"/>
        <v>0</v>
      </c>
      <c r="J56" s="57">
        <f t="shared" si="6"/>
        <v>0</v>
      </c>
      <c r="K56" s="3" t="str">
        <f t="shared" si="7"/>
        <v>No pasa</v>
      </c>
      <c r="L56" s="193"/>
      <c r="M56" s="194"/>
      <c r="N56" s="194"/>
      <c r="O56" s="194"/>
      <c r="P56" s="194"/>
      <c r="Q56" s="195"/>
    </row>
    <row r="57" spans="1:17" ht="30" customHeight="1" x14ac:dyDescent="0.25">
      <c r="A57" s="65"/>
      <c r="B57" s="199"/>
      <c r="C57" s="199"/>
      <c r="D57" s="199"/>
      <c r="E57" s="199"/>
      <c r="F57" s="50"/>
      <c r="G57" s="50"/>
      <c r="H57" s="50"/>
      <c r="I57" s="4">
        <f t="shared" si="2"/>
        <v>0</v>
      </c>
      <c r="J57" s="57">
        <f t="shared" si="6"/>
        <v>0</v>
      </c>
      <c r="K57" s="3" t="str">
        <f t="shared" si="7"/>
        <v>No pasa</v>
      </c>
      <c r="L57" s="193"/>
      <c r="M57" s="194"/>
      <c r="N57" s="194"/>
      <c r="O57" s="194"/>
      <c r="P57" s="194"/>
      <c r="Q57" s="195"/>
    </row>
    <row r="58" spans="1:17" ht="30" customHeight="1" x14ac:dyDescent="0.25">
      <c r="A58" s="65"/>
      <c r="B58" s="199"/>
      <c r="C58" s="199"/>
      <c r="D58" s="199"/>
      <c r="E58" s="199"/>
      <c r="F58" s="50"/>
      <c r="G58" s="50"/>
      <c r="H58" s="50"/>
      <c r="I58" s="4">
        <f t="shared" si="2"/>
        <v>0</v>
      </c>
      <c r="J58" s="57">
        <f t="shared" si="6"/>
        <v>0</v>
      </c>
      <c r="K58" s="3" t="str">
        <f t="shared" si="7"/>
        <v>No pasa</v>
      </c>
      <c r="L58" s="193"/>
      <c r="M58" s="194"/>
      <c r="N58" s="194"/>
      <c r="O58" s="194"/>
      <c r="P58" s="194"/>
      <c r="Q58" s="195"/>
    </row>
    <row r="59" spans="1:17" ht="30" customHeight="1" x14ac:dyDescent="0.25">
      <c r="A59" s="65"/>
      <c r="B59" s="199"/>
      <c r="C59" s="199"/>
      <c r="D59" s="199"/>
      <c r="E59" s="199"/>
      <c r="F59" s="50"/>
      <c r="G59" s="50"/>
      <c r="H59" s="50"/>
      <c r="I59" s="4">
        <f t="shared" si="2"/>
        <v>0</v>
      </c>
      <c r="J59" s="57">
        <f t="shared" si="6"/>
        <v>0</v>
      </c>
      <c r="K59" s="3" t="str">
        <f t="shared" si="7"/>
        <v>No pasa</v>
      </c>
      <c r="L59" s="193"/>
      <c r="M59" s="194"/>
      <c r="N59" s="194"/>
      <c r="O59" s="194"/>
      <c r="P59" s="194"/>
      <c r="Q59" s="195"/>
    </row>
    <row r="60" spans="1:17" ht="30" customHeight="1" x14ac:dyDescent="0.25">
      <c r="A60" s="65"/>
      <c r="B60" s="199"/>
      <c r="C60" s="199"/>
      <c r="D60" s="199"/>
      <c r="E60" s="199"/>
      <c r="F60" s="50"/>
      <c r="G60" s="50"/>
      <c r="H60" s="50"/>
      <c r="I60" s="4">
        <f t="shared" si="2"/>
        <v>0</v>
      </c>
      <c r="J60" s="57">
        <f t="shared" si="6"/>
        <v>0</v>
      </c>
      <c r="K60" s="3" t="str">
        <f t="shared" si="7"/>
        <v>No pasa</v>
      </c>
      <c r="L60" s="193"/>
      <c r="M60" s="194"/>
      <c r="N60" s="194"/>
      <c r="O60" s="194"/>
      <c r="P60" s="194"/>
      <c r="Q60" s="195"/>
    </row>
    <row r="61" spans="1:17" ht="30" customHeight="1" x14ac:dyDescent="0.25">
      <c r="A61" s="53" t="str">
        <f>+'1. RECOMENDACIONES cap. 1'!A26</f>
        <v>8. Espíritu contemplativo y evangelizador</v>
      </c>
      <c r="B61" s="205"/>
      <c r="C61" s="205"/>
      <c r="D61" s="205"/>
      <c r="E61" s="205"/>
      <c r="F61" s="13"/>
      <c r="G61" s="13"/>
      <c r="H61" s="13"/>
      <c r="I61" s="4">
        <f t="shared" si="2"/>
        <v>0</v>
      </c>
      <c r="J61" s="62">
        <f t="shared" si="6"/>
        <v>0</v>
      </c>
      <c r="K61" s="3" t="str">
        <f t="shared" si="7"/>
        <v>No pasa</v>
      </c>
      <c r="L61" s="196"/>
      <c r="M61" s="197"/>
      <c r="N61" s="197"/>
      <c r="O61" s="197"/>
      <c r="P61" s="197"/>
      <c r="Q61" s="198"/>
    </row>
    <row r="62" spans="1:17" ht="30" customHeight="1" x14ac:dyDescent="0.25">
      <c r="A62" s="53"/>
      <c r="B62" s="205"/>
      <c r="C62" s="205"/>
      <c r="D62" s="205"/>
      <c r="E62" s="205"/>
      <c r="F62" s="13"/>
      <c r="G62" s="13"/>
      <c r="H62" s="13"/>
      <c r="I62" s="4">
        <f t="shared" si="2"/>
        <v>0</v>
      </c>
      <c r="J62" s="62">
        <f t="shared" si="6"/>
        <v>0</v>
      </c>
      <c r="K62" s="3" t="str">
        <f t="shared" si="7"/>
        <v>No pasa</v>
      </c>
      <c r="L62" s="196"/>
      <c r="M62" s="197"/>
      <c r="N62" s="197"/>
      <c r="O62" s="197"/>
      <c r="P62" s="197"/>
      <c r="Q62" s="198"/>
    </row>
    <row r="63" spans="1:17" ht="30" customHeight="1" x14ac:dyDescent="0.25">
      <c r="A63" s="53"/>
      <c r="B63" s="205"/>
      <c r="C63" s="205"/>
      <c r="D63" s="205"/>
      <c r="E63" s="205"/>
      <c r="F63" s="13"/>
      <c r="G63" s="13"/>
      <c r="H63" s="13"/>
      <c r="I63" s="4">
        <f t="shared" si="2"/>
        <v>0</v>
      </c>
      <c r="J63" s="62">
        <f t="shared" si="6"/>
        <v>0</v>
      </c>
      <c r="K63" s="3" t="str">
        <f t="shared" si="7"/>
        <v>No pasa</v>
      </c>
      <c r="L63" s="196"/>
      <c r="M63" s="197"/>
      <c r="N63" s="197"/>
      <c r="O63" s="197"/>
      <c r="P63" s="197"/>
      <c r="Q63" s="198"/>
    </row>
    <row r="64" spans="1:17" ht="30" customHeight="1" x14ac:dyDescent="0.25">
      <c r="A64" s="53"/>
      <c r="B64" s="205"/>
      <c r="C64" s="205"/>
      <c r="D64" s="205"/>
      <c r="E64" s="205"/>
      <c r="F64" s="13"/>
      <c r="G64" s="13"/>
      <c r="H64" s="13"/>
      <c r="I64" s="4">
        <f t="shared" si="2"/>
        <v>0</v>
      </c>
      <c r="J64" s="62">
        <f t="shared" si="6"/>
        <v>0</v>
      </c>
      <c r="K64" s="3" t="str">
        <f t="shared" si="7"/>
        <v>No pasa</v>
      </c>
      <c r="L64" s="196"/>
      <c r="M64" s="197"/>
      <c r="N64" s="197"/>
      <c r="O64" s="197"/>
      <c r="P64" s="197"/>
      <c r="Q64" s="198"/>
    </row>
    <row r="65" spans="1:17" ht="30" customHeight="1" x14ac:dyDescent="0.25">
      <c r="A65" s="53"/>
      <c r="B65" s="205"/>
      <c r="C65" s="205"/>
      <c r="D65" s="205"/>
      <c r="E65" s="205"/>
      <c r="F65" s="13"/>
      <c r="G65" s="13"/>
      <c r="H65" s="13"/>
      <c r="I65" s="4">
        <f t="shared" si="2"/>
        <v>0</v>
      </c>
      <c r="J65" s="62">
        <f t="shared" si="6"/>
        <v>0</v>
      </c>
      <c r="K65" s="3" t="str">
        <f t="shared" si="7"/>
        <v>No pasa</v>
      </c>
      <c r="L65" s="196"/>
      <c r="M65" s="197"/>
      <c r="N65" s="197"/>
      <c r="O65" s="197"/>
      <c r="P65" s="197"/>
      <c r="Q65" s="198"/>
    </row>
    <row r="66" spans="1:17" ht="30" customHeight="1" x14ac:dyDescent="0.25">
      <c r="A66" s="53"/>
      <c r="B66" s="205"/>
      <c r="C66" s="205"/>
      <c r="D66" s="205"/>
      <c r="E66" s="205"/>
      <c r="F66" s="13"/>
      <c r="G66" s="13"/>
      <c r="H66" s="13"/>
      <c r="I66" s="4">
        <f t="shared" si="2"/>
        <v>0</v>
      </c>
      <c r="J66" s="62">
        <f t="shared" si="6"/>
        <v>0</v>
      </c>
      <c r="K66" s="3" t="str">
        <f t="shared" si="7"/>
        <v>No pasa</v>
      </c>
      <c r="L66" s="196"/>
      <c r="M66" s="197"/>
      <c r="N66" s="197"/>
      <c r="O66" s="197"/>
      <c r="P66" s="197"/>
      <c r="Q66" s="198"/>
    </row>
    <row r="67" spans="1:17" ht="30" customHeight="1" x14ac:dyDescent="0.25">
      <c r="A67" s="52" t="str">
        <f>+'1. RECOMENDACIONES cap. 1'!A27</f>
        <v>9. Espíritu de lucha</v>
      </c>
      <c r="B67" s="199"/>
      <c r="C67" s="199"/>
      <c r="D67" s="199"/>
      <c r="E67" s="199"/>
      <c r="F67" s="50"/>
      <c r="G67" s="50"/>
      <c r="H67" s="50"/>
      <c r="I67" s="4">
        <f t="shared" si="2"/>
        <v>0</v>
      </c>
      <c r="J67" s="57">
        <f t="shared" si="6"/>
        <v>0</v>
      </c>
      <c r="K67" s="3" t="str">
        <f t="shared" si="7"/>
        <v>No pasa</v>
      </c>
      <c r="L67" s="193"/>
      <c r="M67" s="194"/>
      <c r="N67" s="194"/>
      <c r="O67" s="194"/>
      <c r="P67" s="194"/>
      <c r="Q67" s="195"/>
    </row>
    <row r="68" spans="1:17" ht="30" customHeight="1" x14ac:dyDescent="0.25">
      <c r="A68" s="65"/>
      <c r="B68" s="199"/>
      <c r="C68" s="199"/>
      <c r="D68" s="199"/>
      <c r="E68" s="199"/>
      <c r="F68" s="50"/>
      <c r="G68" s="50"/>
      <c r="H68" s="50"/>
      <c r="I68" s="4">
        <f t="shared" ref="I68:I84" si="8">SUM(F68:H68)</f>
        <v>0</v>
      </c>
      <c r="J68" s="57">
        <f t="shared" si="6"/>
        <v>0</v>
      </c>
      <c r="K68" s="3" t="str">
        <f t="shared" si="7"/>
        <v>No pasa</v>
      </c>
      <c r="L68" s="193"/>
      <c r="M68" s="194"/>
      <c r="N68" s="194"/>
      <c r="O68" s="194"/>
      <c r="P68" s="194"/>
      <c r="Q68" s="195"/>
    </row>
    <row r="69" spans="1:17" ht="30" customHeight="1" x14ac:dyDescent="0.25">
      <c r="A69" s="65"/>
      <c r="B69" s="199"/>
      <c r="C69" s="199"/>
      <c r="D69" s="199"/>
      <c r="E69" s="199"/>
      <c r="F69" s="50"/>
      <c r="G69" s="50"/>
      <c r="H69" s="50"/>
      <c r="I69" s="4">
        <f t="shared" si="8"/>
        <v>0</v>
      </c>
      <c r="J69" s="57">
        <f t="shared" si="6"/>
        <v>0</v>
      </c>
      <c r="K69" s="3" t="str">
        <f t="shared" si="7"/>
        <v>No pasa</v>
      </c>
      <c r="L69" s="193"/>
      <c r="M69" s="194"/>
      <c r="N69" s="194"/>
      <c r="O69" s="194"/>
      <c r="P69" s="194"/>
      <c r="Q69" s="195"/>
    </row>
    <row r="70" spans="1:17" ht="30" customHeight="1" x14ac:dyDescent="0.25">
      <c r="A70" s="65"/>
      <c r="B70" s="199"/>
      <c r="C70" s="199"/>
      <c r="D70" s="199"/>
      <c r="E70" s="199"/>
      <c r="F70" s="50"/>
      <c r="G70" s="50"/>
      <c r="H70" s="50"/>
      <c r="I70" s="4">
        <f t="shared" si="8"/>
        <v>0</v>
      </c>
      <c r="J70" s="57">
        <f t="shared" si="6"/>
        <v>0</v>
      </c>
      <c r="K70" s="3" t="str">
        <f t="shared" si="7"/>
        <v>No pasa</v>
      </c>
      <c r="L70" s="193"/>
      <c r="M70" s="194"/>
      <c r="N70" s="194"/>
      <c r="O70" s="194"/>
      <c r="P70" s="194"/>
      <c r="Q70" s="195"/>
    </row>
    <row r="71" spans="1:17" ht="30" customHeight="1" x14ac:dyDescent="0.25">
      <c r="A71" s="65"/>
      <c r="B71" s="199"/>
      <c r="C71" s="199"/>
      <c r="D71" s="199"/>
      <c r="E71" s="199"/>
      <c r="F71" s="50"/>
      <c r="G71" s="50"/>
      <c r="H71" s="50"/>
      <c r="I71" s="4">
        <f t="shared" si="8"/>
        <v>0</v>
      </c>
      <c r="J71" s="57">
        <f t="shared" si="6"/>
        <v>0</v>
      </c>
      <c r="K71" s="3" t="str">
        <f t="shared" si="7"/>
        <v>No pasa</v>
      </c>
      <c r="L71" s="193"/>
      <c r="M71" s="194"/>
      <c r="N71" s="194"/>
      <c r="O71" s="194"/>
      <c r="P71" s="194"/>
      <c r="Q71" s="195"/>
    </row>
    <row r="72" spans="1:17" ht="30" customHeight="1" x14ac:dyDescent="0.25">
      <c r="A72" s="65"/>
      <c r="B72" s="199"/>
      <c r="C72" s="199"/>
      <c r="D72" s="199"/>
      <c r="E72" s="199"/>
      <c r="F72" s="50"/>
      <c r="G72" s="50"/>
      <c r="H72" s="50"/>
      <c r="I72" s="4">
        <f t="shared" si="8"/>
        <v>0</v>
      </c>
      <c r="J72" s="57">
        <f t="shared" si="6"/>
        <v>0</v>
      </c>
      <c r="K72" s="3" t="str">
        <f t="shared" si="7"/>
        <v>No pasa</v>
      </c>
      <c r="L72" s="193"/>
      <c r="M72" s="194"/>
      <c r="N72" s="194"/>
      <c r="O72" s="194"/>
      <c r="P72" s="194"/>
      <c r="Q72" s="195"/>
    </row>
    <row r="73" spans="1:17" ht="30" customHeight="1" x14ac:dyDescent="0.25">
      <c r="A73" s="53" t="str">
        <f>+'1. RECOMENDACIONES cap. 1'!A28</f>
        <v>10. Caridad</v>
      </c>
      <c r="B73" s="205"/>
      <c r="C73" s="205"/>
      <c r="D73" s="205"/>
      <c r="E73" s="205"/>
      <c r="F73" s="13"/>
      <c r="G73" s="13"/>
      <c r="H73" s="13"/>
      <c r="I73" s="4">
        <f t="shared" si="8"/>
        <v>0</v>
      </c>
      <c r="J73" s="62">
        <f t="shared" si="6"/>
        <v>0</v>
      </c>
      <c r="K73" s="3" t="str">
        <f t="shared" si="7"/>
        <v>No pasa</v>
      </c>
      <c r="L73" s="196"/>
      <c r="M73" s="197"/>
      <c r="N73" s="197"/>
      <c r="O73" s="197"/>
      <c r="P73" s="197"/>
      <c r="Q73" s="198"/>
    </row>
    <row r="74" spans="1:17" ht="30" customHeight="1" x14ac:dyDescent="0.25">
      <c r="A74" s="53"/>
      <c r="B74" s="205"/>
      <c r="C74" s="205"/>
      <c r="D74" s="205"/>
      <c r="E74" s="205"/>
      <c r="F74" s="13"/>
      <c r="G74" s="13"/>
      <c r="H74" s="13"/>
      <c r="I74" s="4">
        <f t="shared" si="8"/>
        <v>0</v>
      </c>
      <c r="J74" s="62">
        <f t="shared" si="6"/>
        <v>0</v>
      </c>
      <c r="K74" s="3" t="str">
        <f t="shared" si="7"/>
        <v>No pasa</v>
      </c>
      <c r="L74" s="196"/>
      <c r="M74" s="197"/>
      <c r="N74" s="197"/>
      <c r="O74" s="197"/>
      <c r="P74" s="197"/>
      <c r="Q74" s="198"/>
    </row>
    <row r="75" spans="1:17" ht="30" customHeight="1" x14ac:dyDescent="0.25">
      <c r="A75" s="53"/>
      <c r="B75" s="205"/>
      <c r="C75" s="205"/>
      <c r="D75" s="205"/>
      <c r="E75" s="205"/>
      <c r="F75" s="13"/>
      <c r="G75" s="13"/>
      <c r="H75" s="13"/>
      <c r="I75" s="4">
        <f t="shared" si="8"/>
        <v>0</v>
      </c>
      <c r="J75" s="62">
        <f t="shared" si="6"/>
        <v>0</v>
      </c>
      <c r="K75" s="3" t="str">
        <f t="shared" si="7"/>
        <v>No pasa</v>
      </c>
      <c r="L75" s="196"/>
      <c r="M75" s="197"/>
      <c r="N75" s="197"/>
      <c r="O75" s="197"/>
      <c r="P75" s="197"/>
      <c r="Q75" s="198"/>
    </row>
    <row r="76" spans="1:17" ht="30" customHeight="1" x14ac:dyDescent="0.25">
      <c r="A76" s="53"/>
      <c r="B76" s="205"/>
      <c r="C76" s="205"/>
      <c r="D76" s="205"/>
      <c r="E76" s="205"/>
      <c r="F76" s="13"/>
      <c r="G76" s="13"/>
      <c r="H76" s="13"/>
      <c r="I76" s="4">
        <f t="shared" si="8"/>
        <v>0</v>
      </c>
      <c r="J76" s="62">
        <f t="shared" si="6"/>
        <v>0</v>
      </c>
      <c r="K76" s="3" t="str">
        <f t="shared" si="7"/>
        <v>No pasa</v>
      </c>
      <c r="L76" s="196"/>
      <c r="M76" s="197"/>
      <c r="N76" s="197"/>
      <c r="O76" s="197"/>
      <c r="P76" s="197"/>
      <c r="Q76" s="198"/>
    </row>
    <row r="77" spans="1:17" ht="30" customHeight="1" x14ac:dyDescent="0.25">
      <c r="A77" s="53"/>
      <c r="B77" s="205"/>
      <c r="C77" s="205"/>
      <c r="D77" s="205"/>
      <c r="E77" s="205"/>
      <c r="F77" s="13"/>
      <c r="G77" s="13"/>
      <c r="H77" s="13"/>
      <c r="I77" s="4">
        <f t="shared" si="8"/>
        <v>0</v>
      </c>
      <c r="J77" s="62">
        <f t="shared" si="6"/>
        <v>0</v>
      </c>
      <c r="K77" s="3" t="str">
        <f t="shared" si="7"/>
        <v>No pasa</v>
      </c>
      <c r="L77" s="196"/>
      <c r="M77" s="197"/>
      <c r="N77" s="197"/>
      <c r="O77" s="197"/>
      <c r="P77" s="197"/>
      <c r="Q77" s="198"/>
    </row>
    <row r="78" spans="1:17" ht="30" customHeight="1" x14ac:dyDescent="0.25">
      <c r="A78" s="53"/>
      <c r="B78" s="205"/>
      <c r="C78" s="205"/>
      <c r="D78" s="205"/>
      <c r="E78" s="205"/>
      <c r="F78" s="13"/>
      <c r="G78" s="13"/>
      <c r="H78" s="13"/>
      <c r="I78" s="4">
        <f t="shared" si="8"/>
        <v>0</v>
      </c>
      <c r="J78" s="62">
        <f t="shared" si="6"/>
        <v>0</v>
      </c>
      <c r="K78" s="3" t="str">
        <f t="shared" si="7"/>
        <v>No pasa</v>
      </c>
      <c r="L78" s="196"/>
      <c r="M78" s="197"/>
      <c r="N78" s="197"/>
      <c r="O78" s="197"/>
      <c r="P78" s="197"/>
      <c r="Q78" s="198"/>
    </row>
    <row r="79" spans="1:17" ht="30" customHeight="1" x14ac:dyDescent="0.25">
      <c r="A79" s="52" t="str">
        <f>+'1. RECOMENDACIONES cap. 1'!A29</f>
        <v>11. Los amores del Regnum Christi</v>
      </c>
      <c r="B79" s="199"/>
      <c r="C79" s="199"/>
      <c r="D79" s="199"/>
      <c r="E79" s="199"/>
      <c r="F79" s="50"/>
      <c r="G79" s="50"/>
      <c r="H79" s="50"/>
      <c r="I79" s="4">
        <f t="shared" si="8"/>
        <v>0</v>
      </c>
      <c r="J79" s="57">
        <f t="shared" si="6"/>
        <v>0</v>
      </c>
      <c r="K79" s="3" t="str">
        <f t="shared" si="7"/>
        <v>No pasa</v>
      </c>
      <c r="L79" s="193"/>
      <c r="M79" s="194"/>
      <c r="N79" s="194"/>
      <c r="O79" s="194"/>
      <c r="P79" s="194"/>
      <c r="Q79" s="195"/>
    </row>
    <row r="80" spans="1:17" ht="30" customHeight="1" x14ac:dyDescent="0.25">
      <c r="A80" s="65"/>
      <c r="B80" s="199"/>
      <c r="C80" s="199"/>
      <c r="D80" s="199"/>
      <c r="E80" s="199"/>
      <c r="F80" s="50"/>
      <c r="G80" s="50"/>
      <c r="H80" s="50"/>
      <c r="I80" s="4">
        <f t="shared" si="8"/>
        <v>0</v>
      </c>
      <c r="J80" s="57">
        <f t="shared" si="6"/>
        <v>0</v>
      </c>
      <c r="K80" s="3" t="str">
        <f t="shared" si="7"/>
        <v>No pasa</v>
      </c>
      <c r="L80" s="193"/>
      <c r="M80" s="194"/>
      <c r="N80" s="194"/>
      <c r="O80" s="194"/>
      <c r="P80" s="194"/>
      <c r="Q80" s="195"/>
    </row>
    <row r="81" spans="1:17" ht="30" customHeight="1" x14ac:dyDescent="0.25">
      <c r="A81" s="65"/>
      <c r="B81" s="199"/>
      <c r="C81" s="199"/>
      <c r="D81" s="199"/>
      <c r="E81" s="199"/>
      <c r="F81" s="50"/>
      <c r="G81" s="50"/>
      <c r="H81" s="50"/>
      <c r="I81" s="4">
        <f t="shared" si="8"/>
        <v>0</v>
      </c>
      <c r="J81" s="57">
        <f t="shared" si="6"/>
        <v>0</v>
      </c>
      <c r="K81" s="3" t="str">
        <f t="shared" si="7"/>
        <v>No pasa</v>
      </c>
      <c r="L81" s="193"/>
      <c r="M81" s="194"/>
      <c r="N81" s="194"/>
      <c r="O81" s="194"/>
      <c r="P81" s="194"/>
      <c r="Q81" s="195"/>
    </row>
    <row r="82" spans="1:17" ht="30" customHeight="1" x14ac:dyDescent="0.25">
      <c r="A82" s="65"/>
      <c r="B82" s="199"/>
      <c r="C82" s="199"/>
      <c r="D82" s="199"/>
      <c r="E82" s="199"/>
      <c r="F82" s="50"/>
      <c r="G82" s="50"/>
      <c r="H82" s="50"/>
      <c r="I82" s="4">
        <f t="shared" si="8"/>
        <v>0</v>
      </c>
      <c r="J82" s="57">
        <f t="shared" si="6"/>
        <v>0</v>
      </c>
      <c r="K82" s="3" t="str">
        <f t="shared" si="7"/>
        <v>No pasa</v>
      </c>
      <c r="L82" s="193"/>
      <c r="M82" s="194"/>
      <c r="N82" s="194"/>
      <c r="O82" s="194"/>
      <c r="P82" s="194"/>
      <c r="Q82" s="195"/>
    </row>
    <row r="83" spans="1:17" ht="30" customHeight="1" x14ac:dyDescent="0.25">
      <c r="A83" s="65"/>
      <c r="B83" s="199"/>
      <c r="C83" s="199"/>
      <c r="D83" s="199"/>
      <c r="E83" s="199"/>
      <c r="F83" s="50"/>
      <c r="G83" s="50"/>
      <c r="H83" s="50"/>
      <c r="I83" s="4">
        <f t="shared" si="8"/>
        <v>0</v>
      </c>
      <c r="J83" s="57">
        <f t="shared" si="6"/>
        <v>0</v>
      </c>
      <c r="K83" s="3" t="str">
        <f t="shared" si="7"/>
        <v>No pasa</v>
      </c>
      <c r="L83" s="193"/>
      <c r="M83" s="194"/>
      <c r="N83" s="194"/>
      <c r="O83" s="194"/>
      <c r="P83" s="194"/>
      <c r="Q83" s="195"/>
    </row>
    <row r="84" spans="1:17" ht="30" customHeight="1" x14ac:dyDescent="0.25">
      <c r="A84" s="65"/>
      <c r="B84" s="199"/>
      <c r="C84" s="199"/>
      <c r="D84" s="199"/>
      <c r="E84" s="199"/>
      <c r="F84" s="50"/>
      <c r="G84" s="50"/>
      <c r="H84" s="50"/>
      <c r="I84" s="4">
        <f t="shared" si="8"/>
        <v>0</v>
      </c>
      <c r="J84" s="57">
        <f t="shared" si="6"/>
        <v>0</v>
      </c>
      <c r="K84" s="3" t="str">
        <f t="shared" si="7"/>
        <v>No pasa</v>
      </c>
      <c r="L84" s="193"/>
      <c r="M84" s="194"/>
      <c r="N84" s="194"/>
      <c r="O84" s="194"/>
      <c r="P84" s="194"/>
      <c r="Q84" s="195"/>
    </row>
    <row r="86" spans="1:17" ht="15.75" x14ac:dyDescent="0.25">
      <c r="A86" s="177" t="s">
        <v>0</v>
      </c>
      <c r="B86" s="177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</row>
  </sheetData>
  <mergeCells count="146">
    <mergeCell ref="B6:E6"/>
    <mergeCell ref="B10:E10"/>
    <mergeCell ref="B11:E11"/>
    <mergeCell ref="A2:Q2"/>
    <mergeCell ref="A86:Q86"/>
    <mergeCell ref="G10:H11"/>
    <mergeCell ref="I10:P11"/>
    <mergeCell ref="G12:H13"/>
    <mergeCell ref="I12:P13"/>
    <mergeCell ref="B69:E69"/>
    <mergeCell ref="B70:E70"/>
    <mergeCell ref="B84:E84"/>
    <mergeCell ref="B78:E78"/>
    <mergeCell ref="B75:E75"/>
    <mergeCell ref="B76:E76"/>
    <mergeCell ref="B81:E81"/>
    <mergeCell ref="B82:E82"/>
    <mergeCell ref="B83:E83"/>
    <mergeCell ref="B77:E77"/>
    <mergeCell ref="B72:E72"/>
    <mergeCell ref="B73:E73"/>
    <mergeCell ref="B74:E74"/>
    <mergeCell ref="B71:E71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43:E43"/>
    <mergeCell ref="B44:E44"/>
    <mergeCell ref="B45:E45"/>
    <mergeCell ref="B46:E46"/>
    <mergeCell ref="B59:E59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A4:Q4"/>
    <mergeCell ref="B79:E79"/>
    <mergeCell ref="B80:E80"/>
    <mergeCell ref="B35:E35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47:E47"/>
    <mergeCell ref="B36:E36"/>
    <mergeCell ref="B37:E37"/>
    <mergeCell ref="B38:E38"/>
    <mergeCell ref="B39:E39"/>
    <mergeCell ref="B40:E40"/>
    <mergeCell ref="B41:E41"/>
    <mergeCell ref="B42:E42"/>
    <mergeCell ref="L22:Q22"/>
    <mergeCell ref="L23:Q23"/>
    <mergeCell ref="L24:Q24"/>
    <mergeCell ref="L25:Q25"/>
    <mergeCell ref="B24:E24"/>
    <mergeCell ref="A15:Q15"/>
    <mergeCell ref="F17:I17"/>
    <mergeCell ref="B18:E18"/>
    <mergeCell ref="B19:E19"/>
    <mergeCell ref="B20:E20"/>
    <mergeCell ref="B23:E23"/>
    <mergeCell ref="B22:E22"/>
    <mergeCell ref="L18:Q18"/>
    <mergeCell ref="L19:Q19"/>
    <mergeCell ref="L20:Q20"/>
    <mergeCell ref="B21:E21"/>
    <mergeCell ref="L21:Q21"/>
    <mergeCell ref="L31:Q31"/>
    <mergeCell ref="L32:Q32"/>
    <mergeCell ref="L33:Q33"/>
    <mergeCell ref="L34:Q34"/>
    <mergeCell ref="L35:Q35"/>
    <mergeCell ref="L26:Q26"/>
    <mergeCell ref="L27:Q27"/>
    <mergeCell ref="L28:Q28"/>
    <mergeCell ref="L29:Q29"/>
    <mergeCell ref="L30:Q30"/>
    <mergeCell ref="L41:Q41"/>
    <mergeCell ref="L42:Q42"/>
    <mergeCell ref="L43:Q43"/>
    <mergeCell ref="L44:Q44"/>
    <mergeCell ref="L45:Q45"/>
    <mergeCell ref="L36:Q36"/>
    <mergeCell ref="L37:Q37"/>
    <mergeCell ref="L38:Q38"/>
    <mergeCell ref="L39:Q39"/>
    <mergeCell ref="L40:Q40"/>
    <mergeCell ref="L51:Q51"/>
    <mergeCell ref="L52:Q52"/>
    <mergeCell ref="L53:Q53"/>
    <mergeCell ref="L54:Q54"/>
    <mergeCell ref="L55:Q55"/>
    <mergeCell ref="L46:Q46"/>
    <mergeCell ref="L47:Q47"/>
    <mergeCell ref="L48:Q48"/>
    <mergeCell ref="L49:Q49"/>
    <mergeCell ref="L50:Q50"/>
    <mergeCell ref="L61:Q61"/>
    <mergeCell ref="L62:Q62"/>
    <mergeCell ref="L63:Q63"/>
    <mergeCell ref="L64:Q64"/>
    <mergeCell ref="L65:Q65"/>
    <mergeCell ref="L56:Q56"/>
    <mergeCell ref="L57:Q57"/>
    <mergeCell ref="L58:Q58"/>
    <mergeCell ref="L59:Q59"/>
    <mergeCell ref="L60:Q60"/>
    <mergeCell ref="L71:Q71"/>
    <mergeCell ref="L72:Q72"/>
    <mergeCell ref="L73:Q73"/>
    <mergeCell ref="L74:Q74"/>
    <mergeCell ref="L75:Q75"/>
    <mergeCell ref="L66:Q66"/>
    <mergeCell ref="L67:Q67"/>
    <mergeCell ref="L68:Q68"/>
    <mergeCell ref="L69:Q69"/>
    <mergeCell ref="L70:Q70"/>
    <mergeCell ref="L81:Q81"/>
    <mergeCell ref="L82:Q82"/>
    <mergeCell ref="L83:Q83"/>
    <mergeCell ref="L84:Q84"/>
    <mergeCell ref="L76:Q76"/>
    <mergeCell ref="L77:Q77"/>
    <mergeCell ref="L78:Q78"/>
    <mergeCell ref="L79:Q79"/>
    <mergeCell ref="L80:Q80"/>
  </mergeCells>
  <conditionalFormatting sqref="J19">
    <cfRule type="expression" dxfId="1149" priority="298">
      <formula>I19&lt;&gt;$B$9</formula>
    </cfRule>
  </conditionalFormatting>
  <conditionalFormatting sqref="K80">
    <cfRule type="beginsWith" dxfId="1148" priority="101" operator="beginsWith" text="No pasa">
      <formula>LEFT(K80,LEN("No pasa"))="No pasa"</formula>
    </cfRule>
    <cfRule type="endsWith" dxfId="1147" priority="102" operator="endsWith" text="Pasa">
      <formula>RIGHT(K80,LEN("Pasa"))="Pasa"</formula>
    </cfRule>
  </conditionalFormatting>
  <conditionalFormatting sqref="J46">
    <cfRule type="expression" dxfId="1146" priority="40">
      <formula>I46&lt;&gt;$B$9</formula>
    </cfRule>
  </conditionalFormatting>
  <conditionalFormatting sqref="K19">
    <cfRule type="beginsWith" dxfId="1145" priority="299" operator="beginsWith" text="No pasa">
      <formula>LEFT(K19,LEN("No pasa"))="No pasa"</formula>
    </cfRule>
    <cfRule type="endsWith" dxfId="1144" priority="300" operator="endsWith" text="Pasa">
      <formula>RIGHT(K19,LEN("Pasa"))="Pasa"</formula>
    </cfRule>
  </conditionalFormatting>
  <conditionalFormatting sqref="K46">
    <cfRule type="beginsWith" dxfId="1143" priority="203" operator="beginsWith" text="No pasa">
      <formula>LEFT(K46,LEN("No pasa"))="No pasa"</formula>
    </cfRule>
    <cfRule type="endsWith" dxfId="1142" priority="204" operator="endsWith" text="Pasa">
      <formula>RIGHT(K46,LEN("Pasa"))="Pasa"</formula>
    </cfRule>
  </conditionalFormatting>
  <conditionalFormatting sqref="J20">
    <cfRule type="expression" dxfId="1141" priority="283">
      <formula>I20&lt;&gt;$B$9</formula>
    </cfRule>
  </conditionalFormatting>
  <conditionalFormatting sqref="K20">
    <cfRule type="beginsWith" dxfId="1140" priority="284" operator="beginsWith" text="No pasa">
      <formula>LEFT(K20,LEN("No pasa"))="No pasa"</formula>
    </cfRule>
    <cfRule type="endsWith" dxfId="1139" priority="285" operator="endsWith" text="Pasa">
      <formula>RIGHT(K20,LEN("Pasa"))="Pasa"</formula>
    </cfRule>
  </conditionalFormatting>
  <conditionalFormatting sqref="J22">
    <cfRule type="expression" dxfId="1138" priority="280">
      <formula>I22&lt;&gt;$B$9</formula>
    </cfRule>
  </conditionalFormatting>
  <conditionalFormatting sqref="K22">
    <cfRule type="beginsWith" dxfId="1137" priority="281" operator="beginsWith" text="No pasa">
      <formula>LEFT(K22,LEN("No pasa"))="No pasa"</formula>
    </cfRule>
    <cfRule type="endsWith" dxfId="1136" priority="282" operator="endsWith" text="Pasa">
      <formula>RIGHT(K22,LEN("Pasa"))="Pasa"</formula>
    </cfRule>
  </conditionalFormatting>
  <conditionalFormatting sqref="J23">
    <cfRule type="expression" dxfId="1135" priority="277">
      <formula>I23&lt;&gt;$B$9</formula>
    </cfRule>
  </conditionalFormatting>
  <conditionalFormatting sqref="K23">
    <cfRule type="beginsWith" dxfId="1134" priority="278" operator="beginsWith" text="No pasa">
      <formula>LEFT(K23,LEN("No pasa"))="No pasa"</formula>
    </cfRule>
    <cfRule type="endsWith" dxfId="1133" priority="279" operator="endsWith" text="Pasa">
      <formula>RIGHT(K23,LEN("Pasa"))="Pasa"</formula>
    </cfRule>
  </conditionalFormatting>
  <conditionalFormatting sqref="J24">
    <cfRule type="expression" dxfId="1132" priority="271">
      <formula>I24&lt;&gt;$B$9</formula>
    </cfRule>
  </conditionalFormatting>
  <conditionalFormatting sqref="K24">
    <cfRule type="beginsWith" dxfId="1131" priority="272" operator="beginsWith" text="No pasa">
      <formula>LEFT(K24,LEN("No pasa"))="No pasa"</formula>
    </cfRule>
    <cfRule type="endsWith" dxfId="1130" priority="273" operator="endsWith" text="Pasa">
      <formula>RIGHT(K24,LEN("Pasa"))="Pasa"</formula>
    </cfRule>
  </conditionalFormatting>
  <conditionalFormatting sqref="J25">
    <cfRule type="expression" dxfId="1129" priority="268">
      <formula>I25&lt;&gt;$B$9</formula>
    </cfRule>
  </conditionalFormatting>
  <conditionalFormatting sqref="K25">
    <cfRule type="beginsWith" dxfId="1128" priority="269" operator="beginsWith" text="No pasa">
      <formula>LEFT(K25,LEN("No pasa"))="No pasa"</formula>
    </cfRule>
    <cfRule type="endsWith" dxfId="1127" priority="270" operator="endsWith" text="Pasa">
      <formula>RIGHT(K25,LEN("Pasa"))="Pasa"</formula>
    </cfRule>
  </conditionalFormatting>
  <conditionalFormatting sqref="J26">
    <cfRule type="expression" dxfId="1126" priority="265">
      <formula>I26&lt;&gt;$B$9</formula>
    </cfRule>
  </conditionalFormatting>
  <conditionalFormatting sqref="K26">
    <cfRule type="beginsWith" dxfId="1125" priority="266" operator="beginsWith" text="No pasa">
      <formula>LEFT(K26,LEN("No pasa"))="No pasa"</formula>
    </cfRule>
    <cfRule type="endsWith" dxfId="1124" priority="267" operator="endsWith" text="Pasa">
      <formula>RIGHT(K26,LEN("Pasa"))="Pasa"</formula>
    </cfRule>
  </conditionalFormatting>
  <conditionalFormatting sqref="J27">
    <cfRule type="expression" dxfId="1123" priority="262">
      <formula>I27&lt;&gt;$B$9</formula>
    </cfRule>
  </conditionalFormatting>
  <conditionalFormatting sqref="K27">
    <cfRule type="beginsWith" dxfId="1122" priority="263" operator="beginsWith" text="No pasa">
      <formula>LEFT(K27,LEN("No pasa"))="No pasa"</formula>
    </cfRule>
    <cfRule type="endsWith" dxfId="1121" priority="264" operator="endsWith" text="Pasa">
      <formula>RIGHT(K27,LEN("Pasa"))="Pasa"</formula>
    </cfRule>
  </conditionalFormatting>
  <conditionalFormatting sqref="J28">
    <cfRule type="expression" dxfId="1120" priority="259">
      <formula>I28&lt;&gt;$B$9</formula>
    </cfRule>
  </conditionalFormatting>
  <conditionalFormatting sqref="K28">
    <cfRule type="beginsWith" dxfId="1119" priority="260" operator="beginsWith" text="No pasa">
      <formula>LEFT(K28,LEN("No pasa"))="No pasa"</formula>
    </cfRule>
    <cfRule type="endsWith" dxfId="1118" priority="261" operator="endsWith" text="Pasa">
      <formula>RIGHT(K28,LEN("Pasa"))="Pasa"</formula>
    </cfRule>
  </conditionalFormatting>
  <conditionalFormatting sqref="J29">
    <cfRule type="expression" dxfId="1117" priority="256">
      <formula>I29&lt;&gt;$B$9</formula>
    </cfRule>
  </conditionalFormatting>
  <conditionalFormatting sqref="K29">
    <cfRule type="beginsWith" dxfId="1116" priority="257" operator="beginsWith" text="No pasa">
      <formula>LEFT(K29,LEN("No pasa"))="No pasa"</formula>
    </cfRule>
    <cfRule type="endsWith" dxfId="1115" priority="258" operator="endsWith" text="Pasa">
      <formula>RIGHT(K29,LEN("Pasa"))="Pasa"</formula>
    </cfRule>
  </conditionalFormatting>
  <conditionalFormatting sqref="J30">
    <cfRule type="expression" dxfId="1114" priority="253">
      <formula>I30&lt;&gt;$B$9</formula>
    </cfRule>
  </conditionalFormatting>
  <conditionalFormatting sqref="K30">
    <cfRule type="beginsWith" dxfId="1113" priority="254" operator="beginsWith" text="No pasa">
      <formula>LEFT(K30,LEN("No pasa"))="No pasa"</formula>
    </cfRule>
    <cfRule type="endsWith" dxfId="1112" priority="255" operator="endsWith" text="Pasa">
      <formula>RIGHT(K30,LEN("Pasa"))="Pasa"</formula>
    </cfRule>
  </conditionalFormatting>
  <conditionalFormatting sqref="K31">
    <cfRule type="beginsWith" dxfId="1111" priority="251" operator="beginsWith" text="No pasa">
      <formula>LEFT(K31,LEN("No pasa"))="No pasa"</formula>
    </cfRule>
    <cfRule type="endsWith" dxfId="1110" priority="252" operator="endsWith" text="Pasa">
      <formula>RIGHT(K31,LEN("Pasa"))="Pasa"</formula>
    </cfRule>
  </conditionalFormatting>
  <conditionalFormatting sqref="K32">
    <cfRule type="beginsWith" dxfId="1109" priority="248" operator="beginsWith" text="No pasa">
      <formula>LEFT(K32,LEN("No pasa"))="No pasa"</formula>
    </cfRule>
    <cfRule type="endsWith" dxfId="1108" priority="249" operator="endsWith" text="Pasa">
      <formula>RIGHT(K32,LEN("Pasa"))="Pasa"</formula>
    </cfRule>
  </conditionalFormatting>
  <conditionalFormatting sqref="K33">
    <cfRule type="beginsWith" dxfId="1107" priority="245" operator="beginsWith" text="No pasa">
      <formula>LEFT(K33,LEN("No pasa"))="No pasa"</formula>
    </cfRule>
    <cfRule type="endsWith" dxfId="1106" priority="246" operator="endsWith" text="Pasa">
      <formula>RIGHT(K33,LEN("Pasa"))="Pasa"</formula>
    </cfRule>
  </conditionalFormatting>
  <conditionalFormatting sqref="K34">
    <cfRule type="beginsWith" dxfId="1105" priority="242" operator="beginsWith" text="No pasa">
      <formula>LEFT(K34,LEN("No pasa"))="No pasa"</formula>
    </cfRule>
    <cfRule type="endsWith" dxfId="1104" priority="243" operator="endsWith" text="Pasa">
      <formula>RIGHT(K34,LEN("Pasa"))="Pasa"</formula>
    </cfRule>
  </conditionalFormatting>
  <conditionalFormatting sqref="K35">
    <cfRule type="beginsWith" dxfId="1103" priority="239" operator="beginsWith" text="No pasa">
      <formula>LEFT(K35,LEN("No pasa"))="No pasa"</formula>
    </cfRule>
    <cfRule type="endsWith" dxfId="1102" priority="240" operator="endsWith" text="Pasa">
      <formula>RIGHT(K35,LEN("Pasa"))="Pasa"</formula>
    </cfRule>
  </conditionalFormatting>
  <conditionalFormatting sqref="K36">
    <cfRule type="beginsWith" dxfId="1101" priority="236" operator="beginsWith" text="No pasa">
      <formula>LEFT(K36,LEN("No pasa"))="No pasa"</formula>
    </cfRule>
    <cfRule type="endsWith" dxfId="1100" priority="237" operator="endsWith" text="Pasa">
      <formula>RIGHT(K36,LEN("Pasa"))="Pasa"</formula>
    </cfRule>
  </conditionalFormatting>
  <conditionalFormatting sqref="K37">
    <cfRule type="beginsWith" dxfId="1099" priority="233" operator="beginsWith" text="No pasa">
      <formula>LEFT(K37,LEN("No pasa"))="No pasa"</formula>
    </cfRule>
    <cfRule type="endsWith" dxfId="1098" priority="234" operator="endsWith" text="Pasa">
      <formula>RIGHT(K37,LEN("Pasa"))="Pasa"</formula>
    </cfRule>
  </conditionalFormatting>
  <conditionalFormatting sqref="K38">
    <cfRule type="beginsWith" dxfId="1097" priority="230" operator="beginsWith" text="No pasa">
      <formula>LEFT(K38,LEN("No pasa"))="No pasa"</formula>
    </cfRule>
    <cfRule type="endsWith" dxfId="1096" priority="231" operator="endsWith" text="Pasa">
      <formula>RIGHT(K38,LEN("Pasa"))="Pasa"</formula>
    </cfRule>
  </conditionalFormatting>
  <conditionalFormatting sqref="K39">
    <cfRule type="beginsWith" dxfId="1095" priority="227" operator="beginsWith" text="No pasa">
      <formula>LEFT(K39,LEN("No pasa"))="No pasa"</formula>
    </cfRule>
    <cfRule type="endsWith" dxfId="1094" priority="228" operator="endsWith" text="Pasa">
      <formula>RIGHT(K39,LEN("Pasa"))="Pasa"</formula>
    </cfRule>
  </conditionalFormatting>
  <conditionalFormatting sqref="K40">
    <cfRule type="beginsWith" dxfId="1093" priority="224" operator="beginsWith" text="No pasa">
      <formula>LEFT(K40,LEN("No pasa"))="No pasa"</formula>
    </cfRule>
    <cfRule type="endsWith" dxfId="1092" priority="225" operator="endsWith" text="Pasa">
      <formula>RIGHT(K40,LEN("Pasa"))="Pasa"</formula>
    </cfRule>
  </conditionalFormatting>
  <conditionalFormatting sqref="K41">
    <cfRule type="beginsWith" dxfId="1091" priority="221" operator="beginsWith" text="No pasa">
      <formula>LEFT(K41,LEN("No pasa"))="No pasa"</formula>
    </cfRule>
    <cfRule type="endsWith" dxfId="1090" priority="222" operator="endsWith" text="Pasa">
      <formula>RIGHT(K41,LEN("Pasa"))="Pasa"</formula>
    </cfRule>
  </conditionalFormatting>
  <conditionalFormatting sqref="K42">
    <cfRule type="beginsWith" dxfId="1089" priority="218" operator="beginsWith" text="No pasa">
      <formula>LEFT(K42,LEN("No pasa"))="No pasa"</formula>
    </cfRule>
    <cfRule type="endsWith" dxfId="1088" priority="219" operator="endsWith" text="Pasa">
      <formula>RIGHT(K42,LEN("Pasa"))="Pasa"</formula>
    </cfRule>
  </conditionalFormatting>
  <conditionalFormatting sqref="K43">
    <cfRule type="beginsWith" dxfId="1087" priority="215" operator="beginsWith" text="No pasa">
      <formula>LEFT(K43,LEN("No pasa"))="No pasa"</formula>
    </cfRule>
    <cfRule type="endsWith" dxfId="1086" priority="216" operator="endsWith" text="Pasa">
      <formula>RIGHT(K43,LEN("Pasa"))="Pasa"</formula>
    </cfRule>
  </conditionalFormatting>
  <conditionalFormatting sqref="J58">
    <cfRule type="expression" dxfId="1085" priority="28">
      <formula>I58&lt;&gt;$B$9</formula>
    </cfRule>
  </conditionalFormatting>
  <conditionalFormatting sqref="K84">
    <cfRule type="beginsWith" dxfId="1084" priority="89" operator="beginsWith" text="No pasa">
      <formula>LEFT(K84,LEN("No pasa"))="No pasa"</formula>
    </cfRule>
    <cfRule type="endsWith" dxfId="1083" priority="90" operator="endsWith" text="Pasa">
      <formula>RIGHT(K84,LEN("Pasa"))="Pasa"</formula>
    </cfRule>
  </conditionalFormatting>
  <conditionalFormatting sqref="K44">
    <cfRule type="beginsWith" dxfId="1082" priority="209" operator="beginsWith" text="No pasa">
      <formula>LEFT(K44,LEN("No pasa"))="No pasa"</formula>
    </cfRule>
    <cfRule type="endsWith" dxfId="1081" priority="210" operator="endsWith" text="Pasa">
      <formula>RIGHT(K44,LEN("Pasa"))="Pasa"</formula>
    </cfRule>
  </conditionalFormatting>
  <conditionalFormatting sqref="K45">
    <cfRule type="beginsWith" dxfId="1080" priority="206" operator="beginsWith" text="No pasa">
      <formula>LEFT(K45,LEN("No pasa"))="No pasa"</formula>
    </cfRule>
    <cfRule type="endsWith" dxfId="1079" priority="207" operator="endsWith" text="Pasa">
      <formula>RIGHT(K45,LEN("Pasa"))="Pasa"</formula>
    </cfRule>
  </conditionalFormatting>
  <conditionalFormatting sqref="K47">
    <cfRule type="beginsWith" dxfId="1078" priority="200" operator="beginsWith" text="No pasa">
      <formula>LEFT(K47,LEN("No pasa"))="No pasa"</formula>
    </cfRule>
    <cfRule type="endsWith" dxfId="1077" priority="201" operator="endsWith" text="Pasa">
      <formula>RIGHT(K47,LEN("Pasa"))="Pasa"</formula>
    </cfRule>
  </conditionalFormatting>
  <conditionalFormatting sqref="K48">
    <cfRule type="beginsWith" dxfId="1076" priority="197" operator="beginsWith" text="No pasa">
      <formula>LEFT(K48,LEN("No pasa"))="No pasa"</formula>
    </cfRule>
    <cfRule type="endsWith" dxfId="1075" priority="198" operator="endsWith" text="Pasa">
      <formula>RIGHT(K48,LEN("Pasa"))="Pasa"</formula>
    </cfRule>
  </conditionalFormatting>
  <conditionalFormatting sqref="K49">
    <cfRule type="beginsWith" dxfId="1074" priority="194" operator="beginsWith" text="No pasa">
      <formula>LEFT(K49,LEN("No pasa"))="No pasa"</formula>
    </cfRule>
    <cfRule type="endsWith" dxfId="1073" priority="195" operator="endsWith" text="Pasa">
      <formula>RIGHT(K49,LEN("Pasa"))="Pasa"</formula>
    </cfRule>
  </conditionalFormatting>
  <conditionalFormatting sqref="K50">
    <cfRule type="beginsWith" dxfId="1072" priority="191" operator="beginsWith" text="No pasa">
      <formula>LEFT(K50,LEN("No pasa"))="No pasa"</formula>
    </cfRule>
    <cfRule type="endsWith" dxfId="1071" priority="192" operator="endsWith" text="Pasa">
      <formula>RIGHT(K50,LEN("Pasa"))="Pasa"</formula>
    </cfRule>
  </conditionalFormatting>
  <conditionalFormatting sqref="K51">
    <cfRule type="beginsWith" dxfId="1070" priority="188" operator="beginsWith" text="No pasa">
      <formula>LEFT(K51,LEN("No pasa"))="No pasa"</formula>
    </cfRule>
    <cfRule type="endsWith" dxfId="1069" priority="189" operator="endsWith" text="Pasa">
      <formula>RIGHT(K51,LEN("Pasa"))="Pasa"</formula>
    </cfRule>
  </conditionalFormatting>
  <conditionalFormatting sqref="K52">
    <cfRule type="beginsWith" dxfId="1068" priority="185" operator="beginsWith" text="No pasa">
      <formula>LEFT(K52,LEN("No pasa"))="No pasa"</formula>
    </cfRule>
    <cfRule type="endsWith" dxfId="1067" priority="186" operator="endsWith" text="Pasa">
      <formula>RIGHT(K52,LEN("Pasa"))="Pasa"</formula>
    </cfRule>
  </conditionalFormatting>
  <conditionalFormatting sqref="K53">
    <cfRule type="beginsWith" dxfId="1066" priority="182" operator="beginsWith" text="No pasa">
      <formula>LEFT(K53,LEN("No pasa"))="No pasa"</formula>
    </cfRule>
    <cfRule type="endsWith" dxfId="1065" priority="183" operator="endsWith" text="Pasa">
      <formula>RIGHT(K53,LEN("Pasa"))="Pasa"</formula>
    </cfRule>
  </conditionalFormatting>
  <conditionalFormatting sqref="K54">
    <cfRule type="beginsWith" dxfId="1064" priority="179" operator="beginsWith" text="No pasa">
      <formula>LEFT(K54,LEN("No pasa"))="No pasa"</formula>
    </cfRule>
    <cfRule type="endsWith" dxfId="1063" priority="180" operator="endsWith" text="Pasa">
      <formula>RIGHT(K54,LEN("Pasa"))="Pasa"</formula>
    </cfRule>
  </conditionalFormatting>
  <conditionalFormatting sqref="K55">
    <cfRule type="beginsWith" dxfId="1062" priority="176" operator="beginsWith" text="No pasa">
      <formula>LEFT(K55,LEN("No pasa"))="No pasa"</formula>
    </cfRule>
    <cfRule type="endsWith" dxfId="1061" priority="177" operator="endsWith" text="Pasa">
      <formula>RIGHT(K55,LEN("Pasa"))="Pasa"</formula>
    </cfRule>
  </conditionalFormatting>
  <conditionalFormatting sqref="K56">
    <cfRule type="beginsWith" dxfId="1060" priority="173" operator="beginsWith" text="No pasa">
      <formula>LEFT(K56,LEN("No pasa"))="No pasa"</formula>
    </cfRule>
    <cfRule type="endsWith" dxfId="1059" priority="174" operator="endsWith" text="Pasa">
      <formula>RIGHT(K56,LEN("Pasa"))="Pasa"</formula>
    </cfRule>
  </conditionalFormatting>
  <conditionalFormatting sqref="K57">
    <cfRule type="beginsWith" dxfId="1058" priority="170" operator="beginsWith" text="No pasa">
      <formula>LEFT(K57,LEN("No pasa"))="No pasa"</formula>
    </cfRule>
    <cfRule type="endsWith" dxfId="1057" priority="171" operator="endsWith" text="Pasa">
      <formula>RIGHT(K57,LEN("Pasa"))="Pasa"</formula>
    </cfRule>
  </conditionalFormatting>
  <conditionalFormatting sqref="K58">
    <cfRule type="beginsWith" dxfId="1056" priority="167" operator="beginsWith" text="No pasa">
      <formula>LEFT(K58,LEN("No pasa"))="No pasa"</formula>
    </cfRule>
    <cfRule type="endsWith" dxfId="1055" priority="168" operator="endsWith" text="Pasa">
      <formula>RIGHT(K58,LEN("Pasa"))="Pasa"</formula>
    </cfRule>
  </conditionalFormatting>
  <conditionalFormatting sqref="K59">
    <cfRule type="beginsWith" dxfId="1054" priority="164" operator="beginsWith" text="No pasa">
      <formula>LEFT(K59,LEN("No pasa"))="No pasa"</formula>
    </cfRule>
    <cfRule type="endsWith" dxfId="1053" priority="165" operator="endsWith" text="Pasa">
      <formula>RIGHT(K59,LEN("Pasa"))="Pasa"</formula>
    </cfRule>
  </conditionalFormatting>
  <conditionalFormatting sqref="K60">
    <cfRule type="beginsWith" dxfId="1052" priority="161" operator="beginsWith" text="No pasa">
      <formula>LEFT(K60,LEN("No pasa"))="No pasa"</formula>
    </cfRule>
    <cfRule type="endsWith" dxfId="1051" priority="162" operator="endsWith" text="Pasa">
      <formula>RIGHT(K60,LEN("Pasa"))="Pasa"</formula>
    </cfRule>
  </conditionalFormatting>
  <conditionalFormatting sqref="K61">
    <cfRule type="beginsWith" dxfId="1050" priority="158" operator="beginsWith" text="No pasa">
      <formula>LEFT(K61,LEN("No pasa"))="No pasa"</formula>
    </cfRule>
    <cfRule type="endsWith" dxfId="1049" priority="159" operator="endsWith" text="Pasa">
      <formula>RIGHT(K61,LEN("Pasa"))="Pasa"</formula>
    </cfRule>
  </conditionalFormatting>
  <conditionalFormatting sqref="K62">
    <cfRule type="beginsWith" dxfId="1048" priority="155" operator="beginsWith" text="No pasa">
      <formula>LEFT(K62,LEN("No pasa"))="No pasa"</formula>
    </cfRule>
    <cfRule type="endsWith" dxfId="1047" priority="156" operator="endsWith" text="Pasa">
      <formula>RIGHT(K62,LEN("Pasa"))="Pasa"</formula>
    </cfRule>
  </conditionalFormatting>
  <conditionalFormatting sqref="K63">
    <cfRule type="beginsWith" dxfId="1046" priority="152" operator="beginsWith" text="No pasa">
      <formula>LEFT(K63,LEN("No pasa"))="No pasa"</formula>
    </cfRule>
    <cfRule type="endsWith" dxfId="1045" priority="153" operator="endsWith" text="Pasa">
      <formula>RIGHT(K63,LEN("Pasa"))="Pasa"</formula>
    </cfRule>
  </conditionalFormatting>
  <conditionalFormatting sqref="K64">
    <cfRule type="beginsWith" dxfId="1044" priority="149" operator="beginsWith" text="No pasa">
      <formula>LEFT(K64,LEN("No pasa"))="No pasa"</formula>
    </cfRule>
    <cfRule type="endsWith" dxfId="1043" priority="150" operator="endsWith" text="Pasa">
      <formula>RIGHT(K64,LEN("Pasa"))="Pasa"</formula>
    </cfRule>
  </conditionalFormatting>
  <conditionalFormatting sqref="K65">
    <cfRule type="beginsWith" dxfId="1042" priority="146" operator="beginsWith" text="No pasa">
      <formula>LEFT(K65,LEN("No pasa"))="No pasa"</formula>
    </cfRule>
    <cfRule type="endsWith" dxfId="1041" priority="147" operator="endsWith" text="Pasa">
      <formula>RIGHT(K65,LEN("Pasa"))="Pasa"</formula>
    </cfRule>
  </conditionalFormatting>
  <conditionalFormatting sqref="K66">
    <cfRule type="beginsWith" dxfId="1040" priority="143" operator="beginsWith" text="No pasa">
      <formula>LEFT(K66,LEN("No pasa"))="No pasa"</formula>
    </cfRule>
    <cfRule type="endsWith" dxfId="1039" priority="144" operator="endsWith" text="Pasa">
      <formula>RIGHT(K66,LEN("Pasa"))="Pasa"</formula>
    </cfRule>
  </conditionalFormatting>
  <conditionalFormatting sqref="K67">
    <cfRule type="beginsWith" dxfId="1038" priority="140" operator="beginsWith" text="No pasa">
      <formula>LEFT(K67,LEN("No pasa"))="No pasa"</formula>
    </cfRule>
    <cfRule type="endsWith" dxfId="1037" priority="141" operator="endsWith" text="Pasa">
      <formula>RIGHT(K67,LEN("Pasa"))="Pasa"</formula>
    </cfRule>
  </conditionalFormatting>
  <conditionalFormatting sqref="K68">
    <cfRule type="beginsWith" dxfId="1036" priority="137" operator="beginsWith" text="No pasa">
      <formula>LEFT(K68,LEN("No pasa"))="No pasa"</formula>
    </cfRule>
    <cfRule type="endsWith" dxfId="1035" priority="138" operator="endsWith" text="Pasa">
      <formula>RIGHT(K68,LEN("Pasa"))="Pasa"</formula>
    </cfRule>
  </conditionalFormatting>
  <conditionalFormatting sqref="K69">
    <cfRule type="beginsWith" dxfId="1034" priority="134" operator="beginsWith" text="No pasa">
      <formula>LEFT(K69,LEN("No pasa"))="No pasa"</formula>
    </cfRule>
    <cfRule type="endsWith" dxfId="1033" priority="135" operator="endsWith" text="Pasa">
      <formula>RIGHT(K69,LEN("Pasa"))="Pasa"</formula>
    </cfRule>
  </conditionalFormatting>
  <conditionalFormatting sqref="K70">
    <cfRule type="beginsWith" dxfId="1032" priority="131" operator="beginsWith" text="No pasa">
      <formula>LEFT(K70,LEN("No pasa"))="No pasa"</formula>
    </cfRule>
    <cfRule type="endsWith" dxfId="1031" priority="132" operator="endsWith" text="Pasa">
      <formula>RIGHT(K70,LEN("Pasa"))="Pasa"</formula>
    </cfRule>
  </conditionalFormatting>
  <conditionalFormatting sqref="K71">
    <cfRule type="beginsWith" dxfId="1030" priority="128" operator="beginsWith" text="No pasa">
      <formula>LEFT(K71,LEN("No pasa"))="No pasa"</formula>
    </cfRule>
    <cfRule type="endsWith" dxfId="1029" priority="129" operator="endsWith" text="Pasa">
      <formula>RIGHT(K71,LEN("Pasa"))="Pasa"</formula>
    </cfRule>
  </conditionalFormatting>
  <conditionalFormatting sqref="K72">
    <cfRule type="beginsWith" dxfId="1028" priority="125" operator="beginsWith" text="No pasa">
      <formula>LEFT(K72,LEN("No pasa"))="No pasa"</formula>
    </cfRule>
    <cfRule type="endsWith" dxfId="1027" priority="126" operator="endsWith" text="Pasa">
      <formula>RIGHT(K72,LEN("Pasa"))="Pasa"</formula>
    </cfRule>
  </conditionalFormatting>
  <conditionalFormatting sqref="K73">
    <cfRule type="beginsWith" dxfId="1026" priority="122" operator="beginsWith" text="No pasa">
      <formula>LEFT(K73,LEN("No pasa"))="No pasa"</formula>
    </cfRule>
    <cfRule type="endsWith" dxfId="1025" priority="123" operator="endsWith" text="Pasa">
      <formula>RIGHT(K73,LEN("Pasa"))="Pasa"</formula>
    </cfRule>
  </conditionalFormatting>
  <conditionalFormatting sqref="K74">
    <cfRule type="beginsWith" dxfId="1024" priority="119" operator="beginsWith" text="No pasa">
      <formula>LEFT(K74,LEN("No pasa"))="No pasa"</formula>
    </cfRule>
    <cfRule type="endsWith" dxfId="1023" priority="120" operator="endsWith" text="Pasa">
      <formula>RIGHT(K74,LEN("Pasa"))="Pasa"</formula>
    </cfRule>
  </conditionalFormatting>
  <conditionalFormatting sqref="K75">
    <cfRule type="beginsWith" dxfId="1022" priority="116" operator="beginsWith" text="No pasa">
      <formula>LEFT(K75,LEN("No pasa"))="No pasa"</formula>
    </cfRule>
    <cfRule type="endsWith" dxfId="1021" priority="117" operator="endsWith" text="Pasa">
      <formula>RIGHT(K75,LEN("Pasa"))="Pasa"</formula>
    </cfRule>
  </conditionalFormatting>
  <conditionalFormatting sqref="K76">
    <cfRule type="beginsWith" dxfId="1020" priority="113" operator="beginsWith" text="No pasa">
      <formula>LEFT(K76,LEN("No pasa"))="No pasa"</formula>
    </cfRule>
    <cfRule type="endsWith" dxfId="1019" priority="114" operator="endsWith" text="Pasa">
      <formula>RIGHT(K76,LEN("Pasa"))="Pasa"</formula>
    </cfRule>
  </conditionalFormatting>
  <conditionalFormatting sqref="K77">
    <cfRule type="beginsWith" dxfId="1018" priority="110" operator="beginsWith" text="No pasa">
      <formula>LEFT(K77,LEN("No pasa"))="No pasa"</formula>
    </cfRule>
    <cfRule type="endsWith" dxfId="1017" priority="111" operator="endsWith" text="Pasa">
      <formula>RIGHT(K77,LEN("Pasa"))="Pasa"</formula>
    </cfRule>
  </conditionalFormatting>
  <conditionalFormatting sqref="K78">
    <cfRule type="beginsWith" dxfId="1016" priority="107" operator="beginsWith" text="No pasa">
      <formula>LEFT(K78,LEN("No pasa"))="No pasa"</formula>
    </cfRule>
    <cfRule type="endsWith" dxfId="1015" priority="108" operator="endsWith" text="Pasa">
      <formula>RIGHT(K78,LEN("Pasa"))="Pasa"</formula>
    </cfRule>
  </conditionalFormatting>
  <conditionalFormatting sqref="J33">
    <cfRule type="expression" dxfId="1014" priority="43">
      <formula>I33&lt;&gt;$B$9</formula>
    </cfRule>
  </conditionalFormatting>
  <conditionalFormatting sqref="K79">
    <cfRule type="beginsWith" dxfId="1013" priority="104" operator="beginsWith" text="No pasa">
      <formula>LEFT(K79,LEN("No pasa"))="No pasa"</formula>
    </cfRule>
    <cfRule type="endsWith" dxfId="1012" priority="105" operator="endsWith" text="Pasa">
      <formula>RIGHT(K79,LEN("Pasa"))="Pasa"</formula>
    </cfRule>
  </conditionalFormatting>
  <conditionalFormatting sqref="J49">
    <cfRule type="expression" dxfId="1011" priority="37">
      <formula>I49&lt;&gt;$B$9</formula>
    </cfRule>
  </conditionalFormatting>
  <conditionalFormatting sqref="K81">
    <cfRule type="beginsWith" dxfId="1010" priority="98" operator="beginsWith" text="No pasa">
      <formula>LEFT(K81,LEN("No pasa"))="No pasa"</formula>
    </cfRule>
    <cfRule type="endsWith" dxfId="1009" priority="99" operator="endsWith" text="Pasa">
      <formula>RIGHT(K81,LEN("Pasa"))="Pasa"</formula>
    </cfRule>
  </conditionalFormatting>
  <conditionalFormatting sqref="J52">
    <cfRule type="expression" dxfId="1008" priority="34">
      <formula>I52&lt;&gt;$B$9</formula>
    </cfRule>
  </conditionalFormatting>
  <conditionalFormatting sqref="K82">
    <cfRule type="beginsWith" dxfId="1007" priority="95" operator="beginsWith" text="No pasa">
      <formula>LEFT(K82,LEN("No pasa"))="No pasa"</formula>
    </cfRule>
    <cfRule type="endsWith" dxfId="1006" priority="96" operator="endsWith" text="Pasa">
      <formula>RIGHT(K82,LEN("Pasa"))="Pasa"</formula>
    </cfRule>
  </conditionalFormatting>
  <conditionalFormatting sqref="J45">
    <cfRule type="expression" dxfId="1005" priority="31">
      <formula>I45&lt;&gt;$B$9</formula>
    </cfRule>
  </conditionalFormatting>
  <conditionalFormatting sqref="K83">
    <cfRule type="beginsWith" dxfId="1004" priority="92" operator="beginsWith" text="No pasa">
      <formula>LEFT(K83,LEN("No pasa"))="No pasa"</formula>
    </cfRule>
    <cfRule type="endsWith" dxfId="1003" priority="93" operator="endsWith" text="Pasa">
      <formula>RIGHT(K83,LEN("Pasa"))="Pasa"</formula>
    </cfRule>
  </conditionalFormatting>
  <conditionalFormatting sqref="J21">
    <cfRule type="expression" dxfId="1002" priority="85">
      <formula>I21&lt;&gt;$B$9</formula>
    </cfRule>
  </conditionalFormatting>
  <conditionalFormatting sqref="K21">
    <cfRule type="beginsWith" dxfId="1001" priority="86" operator="beginsWith" text="No pasa">
      <formula>LEFT(K21,LEN("No pasa"))="No pasa"</formula>
    </cfRule>
    <cfRule type="endsWith" dxfId="1000" priority="87" operator="endsWith" text="Pasa">
      <formula>RIGHT(K21,LEN("Pasa"))="Pasa"</formula>
    </cfRule>
  </conditionalFormatting>
  <conditionalFormatting sqref="J55">
    <cfRule type="expression" dxfId="999" priority="30">
      <formula>I55&lt;&gt;$B$9</formula>
    </cfRule>
  </conditionalFormatting>
  <conditionalFormatting sqref="J56">
    <cfRule type="expression" dxfId="998" priority="29">
      <formula>I56&lt;&gt;$B$9</formula>
    </cfRule>
  </conditionalFormatting>
  <conditionalFormatting sqref="J59">
    <cfRule type="expression" dxfId="997" priority="27">
      <formula>I59&lt;&gt;$B$9</formula>
    </cfRule>
  </conditionalFormatting>
  <conditionalFormatting sqref="J60">
    <cfRule type="expression" dxfId="996" priority="26">
      <formula>I60&lt;&gt;$B$9</formula>
    </cfRule>
  </conditionalFormatting>
  <conditionalFormatting sqref="J61">
    <cfRule type="expression" dxfId="995" priority="25">
      <formula>I61&lt;&gt;$B$9</formula>
    </cfRule>
  </conditionalFormatting>
  <conditionalFormatting sqref="J50">
    <cfRule type="expression" dxfId="994" priority="36">
      <formula>I50&lt;&gt;$B$9</formula>
    </cfRule>
  </conditionalFormatting>
  <conditionalFormatting sqref="J51">
    <cfRule type="expression" dxfId="993" priority="35">
      <formula>I51&lt;&gt;$B$9</formula>
    </cfRule>
  </conditionalFormatting>
  <conditionalFormatting sqref="J53">
    <cfRule type="expression" dxfId="992" priority="33">
      <formula>I53&lt;&gt;$B$9</formula>
    </cfRule>
  </conditionalFormatting>
  <conditionalFormatting sqref="J54">
    <cfRule type="expression" dxfId="991" priority="32">
      <formula>I54&lt;&gt;$B$9</formula>
    </cfRule>
  </conditionalFormatting>
  <conditionalFormatting sqref="J43">
    <cfRule type="expression" dxfId="990" priority="42">
      <formula>I43&lt;&gt;$B$9</formula>
    </cfRule>
  </conditionalFormatting>
  <conditionalFormatting sqref="J44">
    <cfRule type="expression" dxfId="989" priority="41">
      <formula>I44&lt;&gt;$B$9</formula>
    </cfRule>
  </conditionalFormatting>
  <conditionalFormatting sqref="J47">
    <cfRule type="expression" dxfId="988" priority="39">
      <formula>I47&lt;&gt;$B$9</formula>
    </cfRule>
  </conditionalFormatting>
  <conditionalFormatting sqref="J48">
    <cfRule type="expression" dxfId="987" priority="38">
      <formula>I48&lt;&gt;$B$9</formula>
    </cfRule>
  </conditionalFormatting>
  <conditionalFormatting sqref="J38">
    <cfRule type="expression" dxfId="986" priority="48">
      <formula>I38&lt;&gt;$B$9</formula>
    </cfRule>
  </conditionalFormatting>
  <conditionalFormatting sqref="J39">
    <cfRule type="expression" dxfId="985" priority="47">
      <formula>I39&lt;&gt;$B$9</formula>
    </cfRule>
  </conditionalFormatting>
  <conditionalFormatting sqref="J40">
    <cfRule type="expression" dxfId="984" priority="46">
      <formula>I40&lt;&gt;$B$9</formula>
    </cfRule>
  </conditionalFormatting>
  <conditionalFormatting sqref="J41">
    <cfRule type="expression" dxfId="983" priority="45">
      <formula>I41&lt;&gt;$B$9</formula>
    </cfRule>
  </conditionalFormatting>
  <conditionalFormatting sqref="J42">
    <cfRule type="expression" dxfId="982" priority="44">
      <formula>I42&lt;&gt;$B$9</formula>
    </cfRule>
  </conditionalFormatting>
  <conditionalFormatting sqref="J31">
    <cfRule type="expression" dxfId="981" priority="54">
      <formula>I31&lt;&gt;$B$9</formula>
    </cfRule>
  </conditionalFormatting>
  <conditionalFormatting sqref="J32">
    <cfRule type="expression" dxfId="980" priority="53">
      <formula>I32&lt;&gt;$B$9</formula>
    </cfRule>
  </conditionalFormatting>
  <conditionalFormatting sqref="J34">
    <cfRule type="expression" dxfId="979" priority="52">
      <formula>I34&lt;&gt;$B$9</formula>
    </cfRule>
  </conditionalFormatting>
  <conditionalFormatting sqref="J35">
    <cfRule type="expression" dxfId="978" priority="51">
      <formula>I35&lt;&gt;$B$9</formula>
    </cfRule>
  </conditionalFormatting>
  <conditionalFormatting sqref="J36">
    <cfRule type="expression" dxfId="977" priority="50">
      <formula>I36&lt;&gt;$B$9</formula>
    </cfRule>
  </conditionalFormatting>
  <conditionalFormatting sqref="J37">
    <cfRule type="expression" dxfId="976" priority="49">
      <formula>I37&lt;&gt;$B$9</formula>
    </cfRule>
  </conditionalFormatting>
  <conditionalFormatting sqref="J62">
    <cfRule type="expression" dxfId="975" priority="24">
      <formula>I62&lt;&gt;$B$9</formula>
    </cfRule>
  </conditionalFormatting>
  <conditionalFormatting sqref="J63">
    <cfRule type="expression" dxfId="974" priority="23">
      <formula>I63&lt;&gt;$B$9</formula>
    </cfRule>
  </conditionalFormatting>
  <conditionalFormatting sqref="J64">
    <cfRule type="expression" dxfId="973" priority="22">
      <formula>I64&lt;&gt;$B$9</formula>
    </cfRule>
  </conditionalFormatting>
  <conditionalFormatting sqref="J65">
    <cfRule type="expression" dxfId="972" priority="21">
      <formula>I65&lt;&gt;$B$9</formula>
    </cfRule>
  </conditionalFormatting>
  <conditionalFormatting sqref="J66">
    <cfRule type="expression" dxfId="971" priority="20">
      <formula>I66&lt;&gt;$B$9</formula>
    </cfRule>
  </conditionalFormatting>
  <conditionalFormatting sqref="J57">
    <cfRule type="expression" dxfId="970" priority="19">
      <formula>I57&lt;&gt;$B$9</formula>
    </cfRule>
  </conditionalFormatting>
  <conditionalFormatting sqref="J67">
    <cfRule type="expression" dxfId="969" priority="18">
      <formula>I67&lt;&gt;$B$9</formula>
    </cfRule>
  </conditionalFormatting>
  <conditionalFormatting sqref="J68">
    <cfRule type="expression" dxfId="968" priority="17">
      <formula>I68&lt;&gt;$B$9</formula>
    </cfRule>
  </conditionalFormatting>
  <conditionalFormatting sqref="J70">
    <cfRule type="expression" dxfId="967" priority="16">
      <formula>I70&lt;&gt;$B$9</formula>
    </cfRule>
  </conditionalFormatting>
  <conditionalFormatting sqref="J71">
    <cfRule type="expression" dxfId="966" priority="15">
      <formula>I71&lt;&gt;$B$9</formula>
    </cfRule>
  </conditionalFormatting>
  <conditionalFormatting sqref="J72">
    <cfRule type="expression" dxfId="965" priority="14">
      <formula>I72&lt;&gt;$B$9</formula>
    </cfRule>
  </conditionalFormatting>
  <conditionalFormatting sqref="J73">
    <cfRule type="expression" dxfId="964" priority="13">
      <formula>I73&lt;&gt;$B$9</formula>
    </cfRule>
  </conditionalFormatting>
  <conditionalFormatting sqref="J74">
    <cfRule type="expression" dxfId="963" priority="12">
      <formula>I74&lt;&gt;$B$9</formula>
    </cfRule>
  </conditionalFormatting>
  <conditionalFormatting sqref="J75">
    <cfRule type="expression" dxfId="962" priority="11">
      <formula>I75&lt;&gt;$B$9</formula>
    </cfRule>
  </conditionalFormatting>
  <conditionalFormatting sqref="J76">
    <cfRule type="expression" dxfId="961" priority="10">
      <formula>I76&lt;&gt;$B$9</formula>
    </cfRule>
  </conditionalFormatting>
  <conditionalFormatting sqref="J77">
    <cfRule type="expression" dxfId="960" priority="9">
      <formula>I77&lt;&gt;$B$9</formula>
    </cfRule>
  </conditionalFormatting>
  <conditionalFormatting sqref="J78">
    <cfRule type="expression" dxfId="959" priority="8">
      <formula>I78&lt;&gt;$B$9</formula>
    </cfRule>
  </conditionalFormatting>
  <conditionalFormatting sqref="J69">
    <cfRule type="expression" dxfId="958" priority="7">
      <formula>I69&lt;&gt;$B$9</formula>
    </cfRule>
  </conditionalFormatting>
  <conditionalFormatting sqref="J79">
    <cfRule type="expression" dxfId="957" priority="6">
      <formula>I79&lt;&gt;$B$9</formula>
    </cfRule>
  </conditionalFormatting>
  <conditionalFormatting sqref="J80">
    <cfRule type="expression" dxfId="956" priority="5">
      <formula>I80&lt;&gt;$B$9</formula>
    </cfRule>
  </conditionalFormatting>
  <conditionalFormatting sqref="J82">
    <cfRule type="expression" dxfId="955" priority="4">
      <formula>I82&lt;&gt;$B$9</formula>
    </cfRule>
  </conditionalFormatting>
  <conditionalFormatting sqref="J83">
    <cfRule type="expression" dxfId="954" priority="3">
      <formula>I83&lt;&gt;$B$9</formula>
    </cfRule>
  </conditionalFormatting>
  <conditionalFormatting sqref="J84">
    <cfRule type="expression" dxfId="953" priority="2">
      <formula>I84&lt;&gt;$B$9</formula>
    </cfRule>
  </conditionalFormatting>
  <conditionalFormatting sqref="J81">
    <cfRule type="expression" dxfId="952" priority="1">
      <formula>I81&lt;&gt;$B$9</formula>
    </cfRule>
  </conditionalFormatting>
  <pageMargins left="0.70866141732283472" right="0.70866141732283472" top="0.74803149606299213" bottom="0.74803149606299213" header="0.31496062992125984" footer="0.31496062992125984"/>
  <pageSetup scale="56" fitToHeight="1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workbookViewId="0">
      <selection activeCell="I18" sqref="I18:Q18"/>
    </sheetView>
  </sheetViews>
  <sheetFormatPr defaultColWidth="8.85546875" defaultRowHeight="15" x14ac:dyDescent="0.25"/>
  <cols>
    <col min="1" max="1" width="36.7109375" style="1" customWidth="1"/>
    <col min="2" max="4" width="10.42578125" style="1" customWidth="1"/>
    <col min="5" max="5" width="15" style="1" customWidth="1"/>
    <col min="6" max="6" width="12.140625" style="1" hidden="1" customWidth="1"/>
    <col min="7" max="7" width="12.140625" style="1" customWidth="1"/>
    <col min="8" max="8" width="18.140625" style="1" customWidth="1"/>
    <col min="9" max="17" width="8.85546875" style="1"/>
    <col min="18" max="18" width="10.7109375" style="10" hidden="1" customWidth="1"/>
    <col min="19" max="16384" width="8.85546875" style="1"/>
  </cols>
  <sheetData>
    <row r="1" spans="1:18" x14ac:dyDescent="0.25">
      <c r="A1" s="12" t="s">
        <v>130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149">
        <f>+IF(R5=TRUE,(B9/2)+1,(B9/2)+0.5)</f>
        <v>0.5</v>
      </c>
      <c r="K6" s="46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</row>
    <row r="9" spans="1:18" x14ac:dyDescent="0.25">
      <c r="A9" s="82" t="s">
        <v>24</v>
      </c>
      <c r="B9" s="157"/>
      <c r="C9" s="103"/>
      <c r="D9" s="103"/>
      <c r="E9" s="103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F12" s="9"/>
      <c r="G12" s="9"/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F13" s="9"/>
      <c r="G13" s="9"/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108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31</v>
      </c>
      <c r="B19" s="50"/>
      <c r="C19" s="50"/>
      <c r="D19" s="50"/>
      <c r="E19" s="50"/>
      <c r="F19" s="4">
        <f>SUM(B19:E19)</f>
        <v>0</v>
      </c>
      <c r="G19" s="64">
        <f>SUM(B19:D19)</f>
        <v>0</v>
      </c>
      <c r="H19" s="3" t="str">
        <f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32</v>
      </c>
      <c r="B20" s="13"/>
      <c r="C20" s="13"/>
      <c r="D20" s="13"/>
      <c r="E20" s="13"/>
      <c r="F20" s="4">
        <f t="shared" ref="F20:F23" si="0">SUM(B20:E20)</f>
        <v>0</v>
      </c>
      <c r="G20" s="63">
        <f>SUM(B20:D20)</f>
        <v>0</v>
      </c>
      <c r="H20" s="104" t="str">
        <f>+IF(B20&gt;=$J$6,"Aprobado",IF(C20&gt;=$J$6,"No Aprobado","Aprobado con cambio"))</f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23" si="1">IF(H20&lt;&gt;"Aprobado",1,0)</f>
        <v>1</v>
      </c>
    </row>
    <row r="21" spans="1:18" ht="30" customHeight="1" x14ac:dyDescent="0.25">
      <c r="A21" s="14" t="s">
        <v>33</v>
      </c>
      <c r="B21" s="50"/>
      <c r="C21" s="50"/>
      <c r="D21" s="50"/>
      <c r="E21" s="50"/>
      <c r="F21" s="4">
        <f t="shared" si="0"/>
        <v>0</v>
      </c>
      <c r="G21" s="64">
        <f>SUM(B21:D21)</f>
        <v>0</v>
      </c>
      <c r="H21" s="104" t="str">
        <f>+IF(B21&gt;=$J$6,"Aprobado",IF(C21&gt;=$J$6,"No Aprobado","Aprobado con cambio"))</f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1"/>
        <v>1</v>
      </c>
    </row>
    <row r="22" spans="1:18" ht="30" customHeight="1" x14ac:dyDescent="0.25">
      <c r="A22" s="14" t="s">
        <v>34</v>
      </c>
      <c r="B22" s="13"/>
      <c r="C22" s="13"/>
      <c r="D22" s="13"/>
      <c r="E22" s="13"/>
      <c r="F22" s="4">
        <f t="shared" si="0"/>
        <v>0</v>
      </c>
      <c r="G22" s="63">
        <f>SUM(B22:D22)</f>
        <v>0</v>
      </c>
      <c r="H22" s="104" t="str">
        <f>+IF(B22&gt;=$J$6,"Aprobado",IF(C22&gt;=$J$6,"No Aprobado","Aprobado con cambio"))</f>
        <v>Aprobado con cambio</v>
      </c>
      <c r="I22" s="174"/>
      <c r="J22" s="175"/>
      <c r="K22" s="175"/>
      <c r="L22" s="175"/>
      <c r="M22" s="175"/>
      <c r="N22" s="175"/>
      <c r="O22" s="175"/>
      <c r="P22" s="175"/>
      <c r="Q22" s="176"/>
      <c r="R22" s="10">
        <f t="shared" si="1"/>
        <v>1</v>
      </c>
    </row>
    <row r="23" spans="1:18" ht="30" customHeight="1" x14ac:dyDescent="0.25">
      <c r="A23" s="14" t="s">
        <v>35</v>
      </c>
      <c r="B23" s="50"/>
      <c r="C23" s="50"/>
      <c r="D23" s="50"/>
      <c r="E23" s="50"/>
      <c r="F23" s="4">
        <f t="shared" si="0"/>
        <v>0</v>
      </c>
      <c r="G23" s="64">
        <f>SUM(B23:D23)</f>
        <v>0</v>
      </c>
      <c r="H23" s="104" t="str">
        <f>+IF(B23&gt;=$J$6,"Aprobado",IF(C23&gt;=$J$6,"No Aprobado","Aprobado con cambio"))</f>
        <v>Aprobado con cambio</v>
      </c>
      <c r="I23" s="171"/>
      <c r="J23" s="172"/>
      <c r="K23" s="172"/>
      <c r="L23" s="172"/>
      <c r="M23" s="172"/>
      <c r="N23" s="172"/>
      <c r="O23" s="172"/>
      <c r="P23" s="172"/>
      <c r="Q23" s="173"/>
      <c r="R23" s="10">
        <f t="shared" si="1"/>
        <v>1</v>
      </c>
    </row>
    <row r="26" spans="1:18" ht="15.75" x14ac:dyDescent="0.25">
      <c r="A26" s="177" t="s">
        <v>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</row>
    <row r="27" spans="1:18" x14ac:dyDescent="0.25">
      <c r="A27" s="2"/>
    </row>
    <row r="28" spans="1:18" x14ac:dyDescent="0.25">
      <c r="A28" s="2"/>
    </row>
    <row r="29" spans="1:18" x14ac:dyDescent="0.25">
      <c r="A29" s="2"/>
    </row>
  </sheetData>
  <mergeCells count="18">
    <mergeCell ref="A2:Q2"/>
    <mergeCell ref="A4:Q4"/>
    <mergeCell ref="A15:Q15"/>
    <mergeCell ref="B17:E17"/>
    <mergeCell ref="H10:I11"/>
    <mergeCell ref="J10:Q11"/>
    <mergeCell ref="H12:I13"/>
    <mergeCell ref="J12:Q13"/>
    <mergeCell ref="B6:E6"/>
    <mergeCell ref="B10:E10"/>
    <mergeCell ref="B11:E11"/>
    <mergeCell ref="A26:Q26"/>
    <mergeCell ref="I18:Q18"/>
    <mergeCell ref="I19:Q19"/>
    <mergeCell ref="I20:Q20"/>
    <mergeCell ref="I21:Q21"/>
    <mergeCell ref="I22:Q22"/>
    <mergeCell ref="I23:Q23"/>
  </mergeCells>
  <conditionalFormatting sqref="G19">
    <cfRule type="expression" dxfId="951" priority="51">
      <formula>F19&lt;&gt;$B$9</formula>
    </cfRule>
  </conditionalFormatting>
  <conditionalFormatting sqref="A19:A20">
    <cfRule type="expression" dxfId="950" priority="50">
      <formula>F19&lt;&gt;$B$9</formula>
    </cfRule>
  </conditionalFormatting>
  <conditionalFormatting sqref="H19">
    <cfRule type="beginsWith" dxfId="949" priority="53" operator="beginsWith" text="No Aprobado">
      <formula>LEFT(H19,LEN("No Aprobado"))="No Aprobado"</formula>
    </cfRule>
    <cfRule type="endsWith" dxfId="948" priority="54" operator="endsWith" text="Aprobado">
      <formula>RIGHT(H19,LEN("Aprobado"))="Aprobado"</formula>
    </cfRule>
    <cfRule type="beginsWith" dxfId="947" priority="55" operator="beginsWith" text="Aprobado con cambio">
      <formula>LEFT(H19,LEN("Aprobado con cambio"))="Aprobado con cambio"</formula>
    </cfRule>
  </conditionalFormatting>
  <conditionalFormatting sqref="G20">
    <cfRule type="expression" dxfId="946" priority="42">
      <formula>F20&lt;&gt;$B$9</formula>
    </cfRule>
  </conditionalFormatting>
  <conditionalFormatting sqref="G21">
    <cfRule type="expression" dxfId="945" priority="38">
      <formula>F21&lt;&gt;$B$9</formula>
    </cfRule>
  </conditionalFormatting>
  <conditionalFormatting sqref="G23">
    <cfRule type="expression" dxfId="944" priority="30">
      <formula>F23&lt;&gt;$B$9</formula>
    </cfRule>
  </conditionalFormatting>
  <conditionalFormatting sqref="A21:A23">
    <cfRule type="expression" dxfId="943" priority="29">
      <formula>F21&lt;&gt;$B$9</formula>
    </cfRule>
  </conditionalFormatting>
  <conditionalFormatting sqref="G22">
    <cfRule type="expression" dxfId="942" priority="28">
      <formula>F22&lt;&gt;$B$9</formula>
    </cfRule>
  </conditionalFormatting>
  <conditionalFormatting sqref="H23">
    <cfRule type="beginsWith" dxfId="941" priority="1" operator="beginsWith" text="No Aprobado">
      <formula>LEFT(H23,LEN("No Aprobado"))="No Aprobado"</formula>
    </cfRule>
    <cfRule type="endsWith" dxfId="940" priority="2" operator="endsWith" text="Aprobado">
      <formula>RIGHT(H23,LEN("Aprobado"))="Aprobado"</formula>
    </cfRule>
    <cfRule type="beginsWith" dxfId="939" priority="3" operator="beginsWith" text="Aprobado con cambio">
      <formula>LEFT(H23,LEN("Aprobado con cambio"))="Aprobado con cambio"</formula>
    </cfRule>
  </conditionalFormatting>
  <conditionalFormatting sqref="H20">
    <cfRule type="beginsWith" dxfId="938" priority="10" operator="beginsWith" text="No Aprobado">
      <formula>LEFT(H20,LEN("No Aprobado"))="No Aprobado"</formula>
    </cfRule>
    <cfRule type="endsWith" dxfId="937" priority="11" operator="endsWith" text="Aprobado">
      <formula>RIGHT(H20,LEN("Aprobado"))="Aprobado"</formula>
    </cfRule>
    <cfRule type="beginsWith" dxfId="936" priority="12" operator="beginsWith" text="Aprobado con cambio">
      <formula>LEFT(H20,LEN("Aprobado con cambio"))="Aprobado con cambio"</formula>
    </cfRule>
  </conditionalFormatting>
  <conditionalFormatting sqref="H21">
    <cfRule type="beginsWith" dxfId="935" priority="7" operator="beginsWith" text="No Aprobado">
      <formula>LEFT(H21,LEN("No Aprobado"))="No Aprobado"</formula>
    </cfRule>
    <cfRule type="endsWith" dxfId="934" priority="8" operator="endsWith" text="Aprobado">
      <formula>RIGHT(H21,LEN("Aprobado"))="Aprobado"</formula>
    </cfRule>
    <cfRule type="beginsWith" dxfId="933" priority="9" operator="beginsWith" text="Aprobado con cambio">
      <formula>LEFT(H21,LEN("Aprobado con cambio"))="Aprobado con cambio"</formula>
    </cfRule>
  </conditionalFormatting>
  <conditionalFormatting sqref="H22">
    <cfRule type="beginsWith" dxfId="932" priority="4" operator="beginsWith" text="No Aprobado">
      <formula>LEFT(H22,LEN("No Aprobado"))="No Aprobado"</formula>
    </cfRule>
    <cfRule type="endsWith" dxfId="931" priority="5" operator="endsWith" text="Aprobado">
      <formula>RIGHT(H22,LEN("Aprobado"))="Aprobado"</formula>
    </cfRule>
    <cfRule type="beginsWith" dxfId="930" priority="6" operator="beginsWith" text="Aprobado con cambio">
      <formula>LEFT(H22,LEN("Aprobado con cambio"))="Aprobado con cambio"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96" zoomScaleNormal="96" workbookViewId="0">
      <selection activeCell="H6" sqref="H6"/>
    </sheetView>
  </sheetViews>
  <sheetFormatPr defaultColWidth="8.85546875" defaultRowHeight="15" x14ac:dyDescent="0.25"/>
  <cols>
    <col min="1" max="1" width="36.7109375" style="1" customWidth="1"/>
    <col min="2" max="5" width="15" style="1" customWidth="1"/>
    <col min="6" max="7" width="10.42578125" style="1" customWidth="1"/>
    <col min="8" max="8" width="12.14062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7" x14ac:dyDescent="0.25">
      <c r="A1" s="12" t="s">
        <v>129</v>
      </c>
    </row>
    <row r="2" spans="1:17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s="103" customFormat="1" x14ac:dyDescent="0.25">
      <c r="A3" s="111"/>
      <c r="I3" s="110"/>
    </row>
    <row r="4" spans="1:1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7" x14ac:dyDescent="0.25">
      <c r="A6" s="82" t="s">
        <v>26</v>
      </c>
      <c r="B6" s="206">
        <f>+'2. RECOMENDACIONES cap. 2'!B6</f>
        <v>0</v>
      </c>
      <c r="C6" s="207"/>
      <c r="D6" s="207"/>
      <c r="E6" s="208"/>
      <c r="F6" s="9"/>
      <c r="G6" s="84"/>
      <c r="H6" s="83" t="s">
        <v>29</v>
      </c>
      <c r="I6" s="11">
        <f>'2. RECOMENDACIONES cap. 2'!J6</f>
        <v>0.5</v>
      </c>
      <c r="J6" s="149">
        <f>+I6</f>
        <v>0.5</v>
      </c>
    </row>
    <row r="7" spans="1:17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7" x14ac:dyDescent="0.25">
      <c r="A8" s="82" t="s">
        <v>25</v>
      </c>
      <c r="B8" s="148">
        <f>+'2. RECOMENDACIONES cap. 2'!B8</f>
        <v>0</v>
      </c>
      <c r="C8" s="103"/>
      <c r="D8" s="103"/>
      <c r="E8" s="103"/>
    </row>
    <row r="9" spans="1:17" x14ac:dyDescent="0.25">
      <c r="A9" s="82" t="s">
        <v>24</v>
      </c>
      <c r="B9" s="155">
        <f>+'2. RECOMENDACIONES cap. 2'!B9</f>
        <v>0</v>
      </c>
      <c r="C9" s="103"/>
      <c r="D9" s="103"/>
      <c r="E9" s="103"/>
      <c r="G9" s="10"/>
      <c r="H9" s="10"/>
    </row>
    <row r="10" spans="1:17" x14ac:dyDescent="0.25">
      <c r="A10" s="82" t="s">
        <v>23</v>
      </c>
      <c r="B10" s="209">
        <f>+'2. RECOMENDACIONES cap. 2'!B10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5">
      <c r="A11" s="82" t="s">
        <v>21</v>
      </c>
      <c r="B11" s="212">
        <f>+'2. RECOMENDACIONES cap. 2'!B11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7" x14ac:dyDescent="0.25">
      <c r="B12" s="9"/>
      <c r="C12" s="9"/>
      <c r="D12" s="9"/>
      <c r="E12" s="9"/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17" x14ac:dyDescent="0.25">
      <c r="B13" s="9"/>
      <c r="C13" s="9"/>
      <c r="D13" s="9"/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17" x14ac:dyDescent="0.25">
      <c r="A14" s="97" t="s">
        <v>188</v>
      </c>
    </row>
    <row r="15" spans="1:17" ht="29.25" customHeight="1" x14ac:dyDescent="0.25">
      <c r="A15" s="200" t="s">
        <v>108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</row>
    <row r="16" spans="1:17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6.25" customHeight="1" x14ac:dyDescent="0.25">
      <c r="B17" s="103"/>
      <c r="C17" s="103"/>
      <c r="D17" s="103"/>
      <c r="E17" s="103"/>
      <c r="F17" s="168" t="s">
        <v>189</v>
      </c>
      <c r="G17" s="169"/>
      <c r="H17" s="169"/>
      <c r="I17" s="170"/>
      <c r="J17" s="19"/>
      <c r="K17" s="7"/>
    </row>
    <row r="18" spans="1:17" ht="30" customHeight="1" x14ac:dyDescent="0.25">
      <c r="A18" s="153" t="s">
        <v>18</v>
      </c>
      <c r="B18" s="203" t="s">
        <v>191</v>
      </c>
      <c r="C18" s="203"/>
      <c r="D18" s="203"/>
      <c r="E18" s="203"/>
      <c r="F18" s="152" t="s">
        <v>17</v>
      </c>
      <c r="G18" s="152" t="s">
        <v>16</v>
      </c>
      <c r="H18" s="152" t="s">
        <v>14</v>
      </c>
      <c r="I18" s="153" t="s">
        <v>13</v>
      </c>
      <c r="J18" s="153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96" t="str">
        <f>+'2. RECOMENDACIONES cap. 2'!A19</f>
        <v>12. Dimensiones de la misión en la vida de los miembros</v>
      </c>
      <c r="B19" s="199"/>
      <c r="C19" s="199"/>
      <c r="D19" s="199"/>
      <c r="E19" s="199"/>
      <c r="F19" s="143"/>
      <c r="G19" s="143"/>
      <c r="H19" s="143"/>
      <c r="I19" s="105">
        <f>SUM(F19:H19)</f>
        <v>0</v>
      </c>
      <c r="J19" s="150">
        <f t="shared" ref="J19:J48" si="0">SUM(F19:G19)</f>
        <v>0</v>
      </c>
      <c r="K19" s="3" t="str">
        <f t="shared" ref="K19:K48" si="1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156"/>
      <c r="B20" s="199"/>
      <c r="C20" s="199"/>
      <c r="D20" s="199"/>
      <c r="E20" s="199"/>
      <c r="F20" s="143"/>
      <c r="G20" s="143"/>
      <c r="H20" s="143"/>
      <c r="I20" s="105">
        <f t="shared" ref="I20:I48" si="2">SUM(F20:H20)</f>
        <v>0</v>
      </c>
      <c r="J20" s="150">
        <f t="shared" si="0"/>
        <v>0</v>
      </c>
      <c r="K20" s="3" t="str">
        <f t="shared" si="1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156"/>
      <c r="B21" s="199"/>
      <c r="C21" s="199"/>
      <c r="D21" s="199"/>
      <c r="E21" s="199"/>
      <c r="F21" s="143"/>
      <c r="G21" s="143"/>
      <c r="H21" s="143"/>
      <c r="I21" s="105">
        <f t="shared" si="2"/>
        <v>0</v>
      </c>
      <c r="J21" s="150">
        <f t="shared" si="0"/>
        <v>0</v>
      </c>
      <c r="K21" s="3" t="str">
        <f t="shared" si="1"/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156"/>
      <c r="B22" s="199"/>
      <c r="C22" s="199"/>
      <c r="D22" s="199"/>
      <c r="E22" s="199"/>
      <c r="F22" s="143"/>
      <c r="G22" s="143"/>
      <c r="H22" s="143"/>
      <c r="I22" s="105">
        <f t="shared" ref="I22" si="3">SUM(F22:H22)</f>
        <v>0</v>
      </c>
      <c r="J22" s="150">
        <f t="shared" si="0"/>
        <v>0</v>
      </c>
      <c r="K22" s="3" t="str">
        <f t="shared" si="1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156"/>
      <c r="B23" s="199"/>
      <c r="C23" s="199"/>
      <c r="D23" s="199"/>
      <c r="E23" s="199"/>
      <c r="F23" s="143"/>
      <c r="G23" s="143"/>
      <c r="H23" s="143"/>
      <c r="I23" s="105">
        <f t="shared" si="2"/>
        <v>0</v>
      </c>
      <c r="J23" s="150">
        <f t="shared" si="0"/>
        <v>0</v>
      </c>
      <c r="K23" s="3" t="str">
        <f t="shared" si="1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156"/>
      <c r="B24" s="199"/>
      <c r="C24" s="199"/>
      <c r="D24" s="199"/>
      <c r="E24" s="199"/>
      <c r="F24" s="143"/>
      <c r="G24" s="143"/>
      <c r="H24" s="143"/>
      <c r="I24" s="105">
        <f t="shared" si="2"/>
        <v>0</v>
      </c>
      <c r="J24" s="150">
        <f t="shared" si="0"/>
        <v>0</v>
      </c>
      <c r="K24" s="3" t="str">
        <f t="shared" si="1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95" t="str">
        <f>+'2. RECOMENDACIONES cap. 2'!A20</f>
        <v>13. Los campos de acción apostólica</v>
      </c>
      <c r="B25" s="205"/>
      <c r="C25" s="205"/>
      <c r="D25" s="205"/>
      <c r="E25" s="205"/>
      <c r="F25" s="112"/>
      <c r="G25" s="112"/>
      <c r="H25" s="112"/>
      <c r="I25" s="105">
        <f t="shared" si="2"/>
        <v>0</v>
      </c>
      <c r="J25" s="154">
        <f t="shared" si="0"/>
        <v>0</v>
      </c>
      <c r="K25" s="3" t="str">
        <f t="shared" si="1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146"/>
      <c r="B26" s="205"/>
      <c r="C26" s="205"/>
      <c r="D26" s="205"/>
      <c r="E26" s="205"/>
      <c r="F26" s="112"/>
      <c r="G26" s="112"/>
      <c r="H26" s="112"/>
      <c r="I26" s="105">
        <f t="shared" si="2"/>
        <v>0</v>
      </c>
      <c r="J26" s="154">
        <f t="shared" si="0"/>
        <v>0</v>
      </c>
      <c r="K26" s="3" t="str">
        <f t="shared" si="1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146"/>
      <c r="B27" s="205"/>
      <c r="C27" s="205"/>
      <c r="D27" s="205"/>
      <c r="E27" s="205"/>
      <c r="F27" s="112"/>
      <c r="G27" s="112"/>
      <c r="H27" s="112"/>
      <c r="I27" s="105">
        <f t="shared" si="2"/>
        <v>0</v>
      </c>
      <c r="J27" s="154">
        <f t="shared" si="0"/>
        <v>0</v>
      </c>
      <c r="K27" s="3" t="str">
        <f t="shared" si="1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146"/>
      <c r="B28" s="205"/>
      <c r="C28" s="205"/>
      <c r="D28" s="205"/>
      <c r="E28" s="205"/>
      <c r="F28" s="112"/>
      <c r="G28" s="112"/>
      <c r="H28" s="112"/>
      <c r="I28" s="105">
        <f t="shared" si="2"/>
        <v>0</v>
      </c>
      <c r="J28" s="154">
        <f t="shared" si="0"/>
        <v>0</v>
      </c>
      <c r="K28" s="3" t="str">
        <f t="shared" si="1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146"/>
      <c r="B29" s="205"/>
      <c r="C29" s="205"/>
      <c r="D29" s="205"/>
      <c r="E29" s="205"/>
      <c r="F29" s="112"/>
      <c r="G29" s="112"/>
      <c r="H29" s="112"/>
      <c r="I29" s="105">
        <f t="shared" si="2"/>
        <v>0</v>
      </c>
      <c r="J29" s="154">
        <f t="shared" si="0"/>
        <v>0</v>
      </c>
      <c r="K29" s="3" t="str">
        <f t="shared" si="1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146"/>
      <c r="B30" s="205"/>
      <c r="C30" s="205"/>
      <c r="D30" s="205"/>
      <c r="E30" s="205"/>
      <c r="F30" s="112"/>
      <c r="G30" s="112"/>
      <c r="H30" s="112"/>
      <c r="I30" s="105">
        <f t="shared" si="2"/>
        <v>0</v>
      </c>
      <c r="J30" s="154">
        <f t="shared" si="0"/>
        <v>0</v>
      </c>
      <c r="K30" s="3" t="str">
        <f t="shared" si="1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96" t="str">
        <f>+'2. RECOMENDACIONES cap. 2'!A21</f>
        <v>14. Criterios de acción apostólica</v>
      </c>
      <c r="B31" s="199"/>
      <c r="C31" s="199"/>
      <c r="D31" s="199"/>
      <c r="E31" s="199"/>
      <c r="F31" s="143"/>
      <c r="G31" s="143"/>
      <c r="H31" s="143"/>
      <c r="I31" s="105">
        <f t="shared" si="2"/>
        <v>0</v>
      </c>
      <c r="J31" s="150">
        <f t="shared" si="0"/>
        <v>0</v>
      </c>
      <c r="K31" s="3" t="str">
        <f t="shared" si="1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156"/>
      <c r="B32" s="199"/>
      <c r="C32" s="199"/>
      <c r="D32" s="199"/>
      <c r="E32" s="199"/>
      <c r="F32" s="143"/>
      <c r="G32" s="143"/>
      <c r="H32" s="143"/>
      <c r="I32" s="105">
        <f t="shared" si="2"/>
        <v>0</v>
      </c>
      <c r="J32" s="150">
        <f t="shared" si="0"/>
        <v>0</v>
      </c>
      <c r="K32" s="3" t="str">
        <f t="shared" si="1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156"/>
      <c r="B33" s="199"/>
      <c r="C33" s="199"/>
      <c r="D33" s="199"/>
      <c r="E33" s="199"/>
      <c r="F33" s="143"/>
      <c r="G33" s="143"/>
      <c r="H33" s="143"/>
      <c r="I33" s="105">
        <f t="shared" si="2"/>
        <v>0</v>
      </c>
      <c r="J33" s="150">
        <f t="shared" si="0"/>
        <v>0</v>
      </c>
      <c r="K33" s="3" t="str">
        <f t="shared" si="1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156"/>
      <c r="B34" s="199"/>
      <c r="C34" s="199"/>
      <c r="D34" s="199"/>
      <c r="E34" s="199"/>
      <c r="F34" s="143"/>
      <c r="G34" s="143"/>
      <c r="H34" s="143"/>
      <c r="I34" s="105">
        <f t="shared" si="2"/>
        <v>0</v>
      </c>
      <c r="J34" s="150">
        <f t="shared" si="0"/>
        <v>0</v>
      </c>
      <c r="K34" s="3" t="str">
        <f t="shared" si="1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156"/>
      <c r="B35" s="199"/>
      <c r="C35" s="199"/>
      <c r="D35" s="199"/>
      <c r="E35" s="199"/>
      <c r="F35" s="143"/>
      <c r="G35" s="143"/>
      <c r="H35" s="143"/>
      <c r="I35" s="105">
        <f t="shared" si="2"/>
        <v>0</v>
      </c>
      <c r="J35" s="150">
        <f t="shared" si="0"/>
        <v>0</v>
      </c>
      <c r="K35" s="3" t="str">
        <f t="shared" si="1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156"/>
      <c r="B36" s="199"/>
      <c r="C36" s="199"/>
      <c r="D36" s="199"/>
      <c r="E36" s="199"/>
      <c r="F36" s="143"/>
      <c r="G36" s="143"/>
      <c r="H36" s="143"/>
      <c r="I36" s="105">
        <f t="shared" si="2"/>
        <v>0</v>
      </c>
      <c r="J36" s="150">
        <f t="shared" si="0"/>
        <v>0</v>
      </c>
      <c r="K36" s="3" t="str">
        <f t="shared" si="1"/>
        <v>No pasa</v>
      </c>
      <c r="L36" s="193"/>
      <c r="M36" s="194"/>
      <c r="N36" s="194"/>
      <c r="O36" s="194"/>
      <c r="P36" s="194"/>
      <c r="Q36" s="195"/>
    </row>
    <row r="37" spans="1:17" ht="30" customHeight="1" x14ac:dyDescent="0.25">
      <c r="A37" s="95" t="str">
        <f>+'2. RECOMENDACIONES cap. 2'!A22</f>
        <v>15. El ECYD</v>
      </c>
      <c r="B37" s="205"/>
      <c r="C37" s="205"/>
      <c r="D37" s="205"/>
      <c r="E37" s="205"/>
      <c r="F37" s="112"/>
      <c r="G37" s="112"/>
      <c r="H37" s="112"/>
      <c r="I37" s="105">
        <f t="shared" si="2"/>
        <v>0</v>
      </c>
      <c r="J37" s="154">
        <f t="shared" si="0"/>
        <v>0</v>
      </c>
      <c r="K37" s="3" t="str">
        <f t="shared" si="1"/>
        <v>No pasa</v>
      </c>
      <c r="L37" s="196"/>
      <c r="M37" s="197"/>
      <c r="N37" s="197"/>
      <c r="O37" s="197"/>
      <c r="P37" s="197"/>
      <c r="Q37" s="198"/>
    </row>
    <row r="38" spans="1:17" ht="30" customHeight="1" x14ac:dyDescent="0.25">
      <c r="A38" s="146"/>
      <c r="B38" s="205"/>
      <c r="C38" s="205"/>
      <c r="D38" s="205"/>
      <c r="E38" s="205"/>
      <c r="F38" s="112"/>
      <c r="G38" s="112"/>
      <c r="H38" s="112"/>
      <c r="I38" s="105">
        <f t="shared" si="2"/>
        <v>0</v>
      </c>
      <c r="J38" s="154">
        <f t="shared" si="0"/>
        <v>0</v>
      </c>
      <c r="K38" s="3" t="str">
        <f t="shared" si="1"/>
        <v>No pasa</v>
      </c>
      <c r="L38" s="196"/>
      <c r="M38" s="197"/>
      <c r="N38" s="197"/>
      <c r="O38" s="197"/>
      <c r="P38" s="197"/>
      <c r="Q38" s="198"/>
    </row>
    <row r="39" spans="1:17" ht="30" customHeight="1" x14ac:dyDescent="0.25">
      <c r="A39" s="146"/>
      <c r="B39" s="205"/>
      <c r="C39" s="205"/>
      <c r="D39" s="205"/>
      <c r="E39" s="205"/>
      <c r="F39" s="112"/>
      <c r="G39" s="112"/>
      <c r="H39" s="112"/>
      <c r="I39" s="105">
        <f t="shared" si="2"/>
        <v>0</v>
      </c>
      <c r="J39" s="154">
        <f t="shared" si="0"/>
        <v>0</v>
      </c>
      <c r="K39" s="3" t="str">
        <f t="shared" si="1"/>
        <v>No pasa</v>
      </c>
      <c r="L39" s="196"/>
      <c r="M39" s="197"/>
      <c r="N39" s="197"/>
      <c r="O39" s="197"/>
      <c r="P39" s="197"/>
      <c r="Q39" s="198"/>
    </row>
    <row r="40" spans="1:17" ht="30" customHeight="1" x14ac:dyDescent="0.25">
      <c r="A40" s="146"/>
      <c r="B40" s="205"/>
      <c r="C40" s="205"/>
      <c r="D40" s="205"/>
      <c r="E40" s="205"/>
      <c r="F40" s="112"/>
      <c r="G40" s="112"/>
      <c r="H40" s="112"/>
      <c r="I40" s="105">
        <f t="shared" si="2"/>
        <v>0</v>
      </c>
      <c r="J40" s="154">
        <f t="shared" si="0"/>
        <v>0</v>
      </c>
      <c r="K40" s="3" t="str">
        <f t="shared" si="1"/>
        <v>No pasa</v>
      </c>
      <c r="L40" s="196"/>
      <c r="M40" s="197"/>
      <c r="N40" s="197"/>
      <c r="O40" s="197"/>
      <c r="P40" s="197"/>
      <c r="Q40" s="198"/>
    </row>
    <row r="41" spans="1:17" ht="30" customHeight="1" x14ac:dyDescent="0.25">
      <c r="A41" s="146"/>
      <c r="B41" s="205"/>
      <c r="C41" s="205"/>
      <c r="D41" s="205"/>
      <c r="E41" s="205"/>
      <c r="F41" s="112"/>
      <c r="G41" s="112"/>
      <c r="H41" s="112"/>
      <c r="I41" s="105">
        <f t="shared" si="2"/>
        <v>0</v>
      </c>
      <c r="J41" s="154">
        <f t="shared" si="0"/>
        <v>0</v>
      </c>
      <c r="K41" s="3" t="str">
        <f t="shared" si="1"/>
        <v>No pasa</v>
      </c>
      <c r="L41" s="196"/>
      <c r="M41" s="197"/>
      <c r="N41" s="197"/>
      <c r="O41" s="197"/>
      <c r="P41" s="197"/>
      <c r="Q41" s="198"/>
    </row>
    <row r="42" spans="1:17" ht="30" customHeight="1" x14ac:dyDescent="0.25">
      <c r="A42" s="146"/>
      <c r="B42" s="205"/>
      <c r="C42" s="205"/>
      <c r="D42" s="205"/>
      <c r="E42" s="205"/>
      <c r="F42" s="112"/>
      <c r="G42" s="112"/>
      <c r="H42" s="112"/>
      <c r="I42" s="105">
        <f t="shared" si="2"/>
        <v>0</v>
      </c>
      <c r="J42" s="154">
        <f t="shared" si="0"/>
        <v>0</v>
      </c>
      <c r="K42" s="3" t="str">
        <f t="shared" si="1"/>
        <v>No pasa</v>
      </c>
      <c r="L42" s="196"/>
      <c r="M42" s="197"/>
      <c r="N42" s="197"/>
      <c r="O42" s="197"/>
      <c r="P42" s="197"/>
      <c r="Q42" s="198"/>
    </row>
    <row r="43" spans="1:17" ht="30" customHeight="1" x14ac:dyDescent="0.25">
      <c r="A43" s="96" t="str">
        <f>+'2. RECOMENDACIONES cap. 2'!A23</f>
        <v>16. Las redes</v>
      </c>
      <c r="B43" s="199"/>
      <c r="C43" s="199"/>
      <c r="D43" s="199"/>
      <c r="E43" s="199"/>
      <c r="F43" s="143"/>
      <c r="G43" s="143"/>
      <c r="H43" s="143"/>
      <c r="I43" s="105">
        <f t="shared" si="2"/>
        <v>0</v>
      </c>
      <c r="J43" s="150">
        <f t="shared" si="0"/>
        <v>0</v>
      </c>
      <c r="K43" s="3" t="str">
        <f t="shared" si="1"/>
        <v>No pasa</v>
      </c>
      <c r="L43" s="193"/>
      <c r="M43" s="194"/>
      <c r="N43" s="194"/>
      <c r="O43" s="194"/>
      <c r="P43" s="194"/>
      <c r="Q43" s="195"/>
    </row>
    <row r="44" spans="1:17" ht="30" customHeight="1" x14ac:dyDescent="0.25">
      <c r="A44" s="156"/>
      <c r="B44" s="199"/>
      <c r="C44" s="199"/>
      <c r="D44" s="199"/>
      <c r="E44" s="199"/>
      <c r="F44" s="143"/>
      <c r="G44" s="143"/>
      <c r="H44" s="143"/>
      <c r="I44" s="105">
        <f t="shared" si="2"/>
        <v>0</v>
      </c>
      <c r="J44" s="150">
        <f t="shared" si="0"/>
        <v>0</v>
      </c>
      <c r="K44" s="3" t="str">
        <f t="shared" si="1"/>
        <v>No pasa</v>
      </c>
      <c r="L44" s="193"/>
      <c r="M44" s="194"/>
      <c r="N44" s="194"/>
      <c r="O44" s="194"/>
      <c r="P44" s="194"/>
      <c r="Q44" s="195"/>
    </row>
    <row r="45" spans="1:17" ht="30" customHeight="1" x14ac:dyDescent="0.25">
      <c r="A45" s="156"/>
      <c r="B45" s="199"/>
      <c r="C45" s="199"/>
      <c r="D45" s="199"/>
      <c r="E45" s="199"/>
      <c r="F45" s="143"/>
      <c r="G45" s="143"/>
      <c r="H45" s="143"/>
      <c r="I45" s="105">
        <f t="shared" si="2"/>
        <v>0</v>
      </c>
      <c r="J45" s="150">
        <f t="shared" si="0"/>
        <v>0</v>
      </c>
      <c r="K45" s="3" t="str">
        <f t="shared" si="1"/>
        <v>No pasa</v>
      </c>
      <c r="L45" s="193"/>
      <c r="M45" s="194"/>
      <c r="N45" s="194"/>
      <c r="O45" s="194"/>
      <c r="P45" s="194"/>
      <c r="Q45" s="195"/>
    </row>
    <row r="46" spans="1:17" ht="30" customHeight="1" x14ac:dyDescent="0.25">
      <c r="A46" s="156"/>
      <c r="B46" s="199"/>
      <c r="C46" s="199"/>
      <c r="D46" s="199"/>
      <c r="E46" s="199"/>
      <c r="F46" s="143"/>
      <c r="G46" s="143"/>
      <c r="H46" s="143"/>
      <c r="I46" s="105">
        <f t="shared" si="2"/>
        <v>0</v>
      </c>
      <c r="J46" s="150">
        <f t="shared" si="0"/>
        <v>0</v>
      </c>
      <c r="K46" s="3" t="str">
        <f t="shared" si="1"/>
        <v>No pasa</v>
      </c>
      <c r="L46" s="193"/>
      <c r="M46" s="194"/>
      <c r="N46" s="194"/>
      <c r="O46" s="194"/>
      <c r="P46" s="194"/>
      <c r="Q46" s="195"/>
    </row>
    <row r="47" spans="1:17" ht="30" customHeight="1" x14ac:dyDescent="0.25">
      <c r="A47" s="156"/>
      <c r="B47" s="199"/>
      <c r="C47" s="199"/>
      <c r="D47" s="199"/>
      <c r="E47" s="199"/>
      <c r="F47" s="143"/>
      <c r="G47" s="143"/>
      <c r="H47" s="143"/>
      <c r="I47" s="105">
        <f t="shared" si="2"/>
        <v>0</v>
      </c>
      <c r="J47" s="150">
        <f t="shared" si="0"/>
        <v>0</v>
      </c>
      <c r="K47" s="3" t="str">
        <f t="shared" si="1"/>
        <v>No pasa</v>
      </c>
      <c r="L47" s="193"/>
      <c r="M47" s="194"/>
      <c r="N47" s="194"/>
      <c r="O47" s="194"/>
      <c r="P47" s="194"/>
      <c r="Q47" s="195"/>
    </row>
    <row r="48" spans="1:17" ht="30" customHeight="1" x14ac:dyDescent="0.25">
      <c r="A48" s="156"/>
      <c r="B48" s="199"/>
      <c r="C48" s="199"/>
      <c r="D48" s="199"/>
      <c r="E48" s="199"/>
      <c r="F48" s="143"/>
      <c r="G48" s="143"/>
      <c r="H48" s="143"/>
      <c r="I48" s="105">
        <f t="shared" si="2"/>
        <v>0</v>
      </c>
      <c r="J48" s="150">
        <f t="shared" si="0"/>
        <v>0</v>
      </c>
      <c r="K48" s="3" t="str">
        <f t="shared" si="1"/>
        <v>No pasa</v>
      </c>
      <c r="L48" s="193"/>
      <c r="M48" s="194"/>
      <c r="N48" s="194"/>
      <c r="O48" s="194"/>
      <c r="P48" s="194"/>
      <c r="Q48" s="195"/>
    </row>
    <row r="50" spans="1:17" ht="15.75" x14ac:dyDescent="0.25">
      <c r="A50" s="177" t="s">
        <v>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</sheetData>
  <mergeCells count="74">
    <mergeCell ref="A2:Q2"/>
    <mergeCell ref="L18:Q18"/>
    <mergeCell ref="L19:Q19"/>
    <mergeCell ref="L20:Q20"/>
    <mergeCell ref="A4:Q4"/>
    <mergeCell ref="A15:Q15"/>
    <mergeCell ref="F17:I17"/>
    <mergeCell ref="G10:H11"/>
    <mergeCell ref="I10:P11"/>
    <mergeCell ref="G12:H13"/>
    <mergeCell ref="I12:P13"/>
    <mergeCell ref="B6:E6"/>
    <mergeCell ref="B10:E10"/>
    <mergeCell ref="B11:E11"/>
    <mergeCell ref="B27:E2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0:E40"/>
    <mergeCell ref="B41:E41"/>
    <mergeCell ref="B42:E42"/>
    <mergeCell ref="B43:E43"/>
    <mergeCell ref="B44:E44"/>
    <mergeCell ref="L21:Q21"/>
    <mergeCell ref="L22:Q22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34:Q34"/>
    <mergeCell ref="L35:Q35"/>
    <mergeCell ref="L36:Q36"/>
    <mergeCell ref="L37:Q37"/>
    <mergeCell ref="L38:Q38"/>
    <mergeCell ref="L39:Q39"/>
    <mergeCell ref="L40:Q40"/>
    <mergeCell ref="A50:Q50"/>
    <mergeCell ref="L46:Q46"/>
    <mergeCell ref="L47:Q47"/>
    <mergeCell ref="L48:Q48"/>
    <mergeCell ref="L41:Q41"/>
    <mergeCell ref="L42:Q42"/>
    <mergeCell ref="L43:Q43"/>
    <mergeCell ref="L44:Q44"/>
    <mergeCell ref="L45:Q45"/>
    <mergeCell ref="B45:E45"/>
    <mergeCell ref="B46:E46"/>
    <mergeCell ref="B47:E47"/>
    <mergeCell ref="B48:E48"/>
  </mergeCells>
  <conditionalFormatting sqref="J19">
    <cfRule type="expression" dxfId="929" priority="115">
      <formula>I19&lt;&gt;$B$9</formula>
    </cfRule>
  </conditionalFormatting>
  <conditionalFormatting sqref="K46">
    <cfRule type="beginsWith" dxfId="928" priority="29" operator="beginsWith" text="No pasa">
      <formula>LEFT(K46,LEN("No pasa"))="No pasa"</formula>
    </cfRule>
    <cfRule type="endsWith" dxfId="927" priority="30" operator="endsWith" text="Pasa">
      <formula>RIGHT(K46,LEN("Pasa"))="Pasa"</formula>
    </cfRule>
  </conditionalFormatting>
  <conditionalFormatting sqref="K19">
    <cfRule type="beginsWith" dxfId="926" priority="116" operator="beginsWith" text="No pasa">
      <formula>LEFT(K19,LEN("No pasa"))="No pasa"</formula>
    </cfRule>
    <cfRule type="endsWith" dxfId="925" priority="117" operator="endsWith" text="Pasa">
      <formula>RIGHT(K19,LEN("Pasa"))="Pasa"</formula>
    </cfRule>
  </conditionalFormatting>
  <conditionalFormatting sqref="J20">
    <cfRule type="expression" dxfId="924" priority="106">
      <formula>I20&lt;&gt;$B$9</formula>
    </cfRule>
  </conditionalFormatting>
  <conditionalFormatting sqref="K20">
    <cfRule type="beginsWith" dxfId="923" priority="107" operator="beginsWith" text="No pasa">
      <formula>LEFT(K20,LEN("No pasa"))="No pasa"</formula>
    </cfRule>
    <cfRule type="endsWith" dxfId="922" priority="108" operator="endsWith" text="Pasa">
      <formula>RIGHT(K20,LEN("Pasa"))="Pasa"</formula>
    </cfRule>
  </conditionalFormatting>
  <conditionalFormatting sqref="J21">
    <cfRule type="expression" dxfId="921" priority="103">
      <formula>I21&lt;&gt;$B$9</formula>
    </cfRule>
  </conditionalFormatting>
  <conditionalFormatting sqref="K21">
    <cfRule type="beginsWith" dxfId="920" priority="104" operator="beginsWith" text="No pasa">
      <formula>LEFT(K21,LEN("No pasa"))="No pasa"</formula>
    </cfRule>
    <cfRule type="endsWith" dxfId="919" priority="105" operator="endsWith" text="Pasa">
      <formula>RIGHT(K21,LEN("Pasa"))="Pasa"</formula>
    </cfRule>
  </conditionalFormatting>
  <conditionalFormatting sqref="J22">
    <cfRule type="expression" dxfId="918" priority="100">
      <formula>I22&lt;&gt;$B$9</formula>
    </cfRule>
  </conditionalFormatting>
  <conditionalFormatting sqref="K22">
    <cfRule type="beginsWith" dxfId="917" priority="101" operator="beginsWith" text="No pasa">
      <formula>LEFT(K22,LEN("No pasa"))="No pasa"</formula>
    </cfRule>
    <cfRule type="endsWith" dxfId="916" priority="102" operator="endsWith" text="Pasa">
      <formula>RIGHT(K22,LEN("Pasa"))="Pasa"</formula>
    </cfRule>
  </conditionalFormatting>
  <conditionalFormatting sqref="J23">
    <cfRule type="expression" dxfId="915" priority="97">
      <formula>I23&lt;&gt;$B$9</formula>
    </cfRule>
  </conditionalFormatting>
  <conditionalFormatting sqref="K23">
    <cfRule type="beginsWith" dxfId="914" priority="98" operator="beginsWith" text="No pasa">
      <formula>LEFT(K23,LEN("No pasa"))="No pasa"</formula>
    </cfRule>
    <cfRule type="endsWith" dxfId="913" priority="99" operator="endsWith" text="Pasa">
      <formula>RIGHT(K23,LEN("Pasa"))="Pasa"</formula>
    </cfRule>
  </conditionalFormatting>
  <conditionalFormatting sqref="J24">
    <cfRule type="expression" dxfId="912" priority="94">
      <formula>I24&lt;&gt;$B$9</formula>
    </cfRule>
  </conditionalFormatting>
  <conditionalFormatting sqref="K24">
    <cfRule type="beginsWith" dxfId="911" priority="95" operator="beginsWith" text="No pasa">
      <formula>LEFT(K24,LEN("No pasa"))="No pasa"</formula>
    </cfRule>
    <cfRule type="endsWith" dxfId="910" priority="96" operator="endsWith" text="Pasa">
      <formula>RIGHT(K24,LEN("Pasa"))="Pasa"</formula>
    </cfRule>
  </conditionalFormatting>
  <conditionalFormatting sqref="J25">
    <cfRule type="expression" dxfId="909" priority="91">
      <formula>I25&lt;&gt;$B$9</formula>
    </cfRule>
  </conditionalFormatting>
  <conditionalFormatting sqref="K25">
    <cfRule type="beginsWith" dxfId="908" priority="92" operator="beginsWith" text="No pasa">
      <formula>LEFT(K25,LEN("No pasa"))="No pasa"</formula>
    </cfRule>
    <cfRule type="endsWith" dxfId="907" priority="93" operator="endsWith" text="Pasa">
      <formula>RIGHT(K25,LEN("Pasa"))="Pasa"</formula>
    </cfRule>
  </conditionalFormatting>
  <conditionalFormatting sqref="J26">
    <cfRule type="expression" dxfId="906" priority="88">
      <formula>I26&lt;&gt;$B$9</formula>
    </cfRule>
  </conditionalFormatting>
  <conditionalFormatting sqref="K26">
    <cfRule type="beginsWith" dxfId="905" priority="89" operator="beginsWith" text="No pasa">
      <formula>LEFT(K26,LEN("No pasa"))="No pasa"</formula>
    </cfRule>
    <cfRule type="endsWith" dxfId="904" priority="90" operator="endsWith" text="Pasa">
      <formula>RIGHT(K26,LEN("Pasa"))="Pasa"</formula>
    </cfRule>
  </conditionalFormatting>
  <conditionalFormatting sqref="J27">
    <cfRule type="expression" dxfId="903" priority="85">
      <formula>I27&lt;&gt;$B$9</formula>
    </cfRule>
  </conditionalFormatting>
  <conditionalFormatting sqref="K27">
    <cfRule type="beginsWith" dxfId="902" priority="86" operator="beginsWith" text="No pasa">
      <formula>LEFT(K27,LEN("No pasa"))="No pasa"</formula>
    </cfRule>
    <cfRule type="endsWith" dxfId="901" priority="87" operator="endsWith" text="Pasa">
      <formula>RIGHT(K27,LEN("Pasa"))="Pasa"</formula>
    </cfRule>
  </conditionalFormatting>
  <conditionalFormatting sqref="J28">
    <cfRule type="expression" dxfId="900" priority="82">
      <formula>I28&lt;&gt;$B$9</formula>
    </cfRule>
  </conditionalFormatting>
  <conditionalFormatting sqref="K28">
    <cfRule type="beginsWith" dxfId="899" priority="83" operator="beginsWith" text="No pasa">
      <formula>LEFT(K28,LEN("No pasa"))="No pasa"</formula>
    </cfRule>
    <cfRule type="endsWith" dxfId="898" priority="84" operator="endsWith" text="Pasa">
      <formula>RIGHT(K28,LEN("Pasa"))="Pasa"</formula>
    </cfRule>
  </conditionalFormatting>
  <conditionalFormatting sqref="J29">
    <cfRule type="expression" dxfId="897" priority="79">
      <formula>I29&lt;&gt;$B$9</formula>
    </cfRule>
  </conditionalFormatting>
  <conditionalFormatting sqref="K29">
    <cfRule type="beginsWith" dxfId="896" priority="80" operator="beginsWith" text="No pasa">
      <formula>LEFT(K29,LEN("No pasa"))="No pasa"</formula>
    </cfRule>
    <cfRule type="endsWith" dxfId="895" priority="81" operator="endsWith" text="Pasa">
      <formula>RIGHT(K29,LEN("Pasa"))="Pasa"</formula>
    </cfRule>
  </conditionalFormatting>
  <conditionalFormatting sqref="J30">
    <cfRule type="expression" dxfId="894" priority="76">
      <formula>I30&lt;&gt;$B$9</formula>
    </cfRule>
  </conditionalFormatting>
  <conditionalFormatting sqref="K30">
    <cfRule type="beginsWith" dxfId="893" priority="77" operator="beginsWith" text="No pasa">
      <formula>LEFT(K30,LEN("No pasa"))="No pasa"</formula>
    </cfRule>
    <cfRule type="endsWith" dxfId="892" priority="78" operator="endsWith" text="Pasa">
      <formula>RIGHT(K30,LEN("Pasa"))="Pasa"</formula>
    </cfRule>
  </conditionalFormatting>
  <conditionalFormatting sqref="K31">
    <cfRule type="beginsWith" dxfId="891" priority="74" operator="beginsWith" text="No pasa">
      <formula>LEFT(K31,LEN("No pasa"))="No pasa"</formula>
    </cfRule>
    <cfRule type="endsWith" dxfId="890" priority="75" operator="endsWith" text="Pasa">
      <formula>RIGHT(K31,LEN("Pasa"))="Pasa"</formula>
    </cfRule>
  </conditionalFormatting>
  <conditionalFormatting sqref="K32">
    <cfRule type="beginsWith" dxfId="889" priority="71" operator="beginsWith" text="No pasa">
      <formula>LEFT(K32,LEN("No pasa"))="No pasa"</formula>
    </cfRule>
    <cfRule type="endsWith" dxfId="888" priority="72" operator="endsWith" text="Pasa">
      <formula>RIGHT(K32,LEN("Pasa"))="Pasa"</formula>
    </cfRule>
  </conditionalFormatting>
  <conditionalFormatting sqref="K33">
    <cfRule type="beginsWith" dxfId="887" priority="68" operator="beginsWith" text="No pasa">
      <formula>LEFT(K33,LEN("No pasa"))="No pasa"</formula>
    </cfRule>
    <cfRule type="endsWith" dxfId="886" priority="69" operator="endsWith" text="Pasa">
      <formula>RIGHT(K33,LEN("Pasa"))="Pasa"</formula>
    </cfRule>
  </conditionalFormatting>
  <conditionalFormatting sqref="K34">
    <cfRule type="beginsWith" dxfId="885" priority="65" operator="beginsWith" text="No pasa">
      <formula>LEFT(K34,LEN("No pasa"))="No pasa"</formula>
    </cfRule>
    <cfRule type="endsWith" dxfId="884" priority="66" operator="endsWith" text="Pasa">
      <formula>RIGHT(K34,LEN("Pasa"))="Pasa"</formula>
    </cfRule>
  </conditionalFormatting>
  <conditionalFormatting sqref="K35">
    <cfRule type="beginsWith" dxfId="883" priority="62" operator="beginsWith" text="No pasa">
      <formula>LEFT(K35,LEN("No pasa"))="No pasa"</formula>
    </cfRule>
    <cfRule type="endsWith" dxfId="882" priority="63" operator="endsWith" text="Pasa">
      <formula>RIGHT(K35,LEN("Pasa"))="Pasa"</formula>
    </cfRule>
  </conditionalFormatting>
  <conditionalFormatting sqref="K36">
    <cfRule type="beginsWith" dxfId="881" priority="59" operator="beginsWith" text="No pasa">
      <formula>LEFT(K36,LEN("No pasa"))="No pasa"</formula>
    </cfRule>
    <cfRule type="endsWith" dxfId="880" priority="60" operator="endsWith" text="Pasa">
      <formula>RIGHT(K36,LEN("Pasa"))="Pasa"</formula>
    </cfRule>
  </conditionalFormatting>
  <conditionalFormatting sqref="K37">
    <cfRule type="beginsWith" dxfId="879" priority="56" operator="beginsWith" text="No pasa">
      <formula>LEFT(K37,LEN("No pasa"))="No pasa"</formula>
    </cfRule>
    <cfRule type="endsWith" dxfId="878" priority="57" operator="endsWith" text="Pasa">
      <formula>RIGHT(K37,LEN("Pasa"))="Pasa"</formula>
    </cfRule>
  </conditionalFormatting>
  <conditionalFormatting sqref="K38">
    <cfRule type="beginsWith" dxfId="877" priority="53" operator="beginsWith" text="No pasa">
      <formula>LEFT(K38,LEN("No pasa"))="No pasa"</formula>
    </cfRule>
    <cfRule type="endsWith" dxfId="876" priority="54" operator="endsWith" text="Pasa">
      <formula>RIGHT(K38,LEN("Pasa"))="Pasa"</formula>
    </cfRule>
  </conditionalFormatting>
  <conditionalFormatting sqref="K39">
    <cfRule type="beginsWith" dxfId="875" priority="50" operator="beginsWith" text="No pasa">
      <formula>LEFT(K39,LEN("No pasa"))="No pasa"</formula>
    </cfRule>
    <cfRule type="endsWith" dxfId="874" priority="51" operator="endsWith" text="Pasa">
      <formula>RIGHT(K39,LEN("Pasa"))="Pasa"</formula>
    </cfRule>
  </conditionalFormatting>
  <conditionalFormatting sqref="K40">
    <cfRule type="beginsWith" dxfId="873" priority="47" operator="beginsWith" text="No pasa">
      <formula>LEFT(K40,LEN("No pasa"))="No pasa"</formula>
    </cfRule>
    <cfRule type="endsWith" dxfId="872" priority="48" operator="endsWith" text="Pasa">
      <formula>RIGHT(K40,LEN("Pasa"))="Pasa"</formula>
    </cfRule>
  </conditionalFormatting>
  <conditionalFormatting sqref="K41">
    <cfRule type="beginsWith" dxfId="871" priority="44" operator="beginsWith" text="No pasa">
      <formula>LEFT(K41,LEN("No pasa"))="No pasa"</formula>
    </cfRule>
    <cfRule type="endsWith" dxfId="870" priority="45" operator="endsWith" text="Pasa">
      <formula>RIGHT(K41,LEN("Pasa"))="Pasa"</formula>
    </cfRule>
  </conditionalFormatting>
  <conditionalFormatting sqref="K42">
    <cfRule type="beginsWith" dxfId="869" priority="41" operator="beginsWith" text="No pasa">
      <formula>LEFT(K42,LEN("No pasa"))="No pasa"</formula>
    </cfRule>
    <cfRule type="endsWith" dxfId="868" priority="42" operator="endsWith" text="Pasa">
      <formula>RIGHT(K42,LEN("Pasa"))="Pasa"</formula>
    </cfRule>
  </conditionalFormatting>
  <conditionalFormatting sqref="K43">
    <cfRule type="beginsWith" dxfId="867" priority="38" operator="beginsWith" text="No pasa">
      <formula>LEFT(K43,LEN("No pasa"))="No pasa"</formula>
    </cfRule>
    <cfRule type="endsWith" dxfId="866" priority="39" operator="endsWith" text="Pasa">
      <formula>RIGHT(K43,LEN("Pasa"))="Pasa"</formula>
    </cfRule>
  </conditionalFormatting>
  <conditionalFormatting sqref="K44">
    <cfRule type="beginsWith" dxfId="865" priority="35" operator="beginsWith" text="No pasa">
      <formula>LEFT(K44,LEN("No pasa"))="No pasa"</formula>
    </cfRule>
    <cfRule type="endsWith" dxfId="864" priority="36" operator="endsWith" text="Pasa">
      <formula>RIGHT(K44,LEN("Pasa"))="Pasa"</formula>
    </cfRule>
  </conditionalFormatting>
  <conditionalFormatting sqref="K45">
    <cfRule type="beginsWith" dxfId="863" priority="32" operator="beginsWith" text="No pasa">
      <formula>LEFT(K45,LEN("No pasa"))="No pasa"</formula>
    </cfRule>
    <cfRule type="endsWith" dxfId="862" priority="33" operator="endsWith" text="Pasa">
      <formula>RIGHT(K45,LEN("Pasa"))="Pasa"</formula>
    </cfRule>
  </conditionalFormatting>
  <conditionalFormatting sqref="K47">
    <cfRule type="beginsWith" dxfId="861" priority="26" operator="beginsWith" text="No pasa">
      <formula>LEFT(K47,LEN("No pasa"))="No pasa"</formula>
    </cfRule>
    <cfRule type="endsWith" dxfId="860" priority="27" operator="endsWith" text="Pasa">
      <formula>RIGHT(K47,LEN("Pasa"))="Pasa"</formula>
    </cfRule>
  </conditionalFormatting>
  <conditionalFormatting sqref="K48">
    <cfRule type="beginsWith" dxfId="859" priority="23" operator="beginsWith" text="No pasa">
      <formula>LEFT(K48,LEN("No pasa"))="No pasa"</formula>
    </cfRule>
    <cfRule type="endsWith" dxfId="858" priority="24" operator="endsWith" text="Pasa">
      <formula>RIGHT(K48,LEN("Pasa"))="Pasa"</formula>
    </cfRule>
  </conditionalFormatting>
  <conditionalFormatting sqref="J48">
    <cfRule type="expression" dxfId="857" priority="1">
      <formula>I48&lt;&gt;$B$9</formula>
    </cfRule>
  </conditionalFormatting>
  <conditionalFormatting sqref="J31">
    <cfRule type="expression" dxfId="856" priority="18">
      <formula>I31&lt;&gt;$B$9</formula>
    </cfRule>
  </conditionalFormatting>
  <conditionalFormatting sqref="J32">
    <cfRule type="expression" dxfId="855" priority="17">
      <formula>I32&lt;&gt;$B$9</formula>
    </cfRule>
  </conditionalFormatting>
  <conditionalFormatting sqref="J33">
    <cfRule type="expression" dxfId="854" priority="16">
      <formula>I33&lt;&gt;$B$9</formula>
    </cfRule>
  </conditionalFormatting>
  <conditionalFormatting sqref="J34">
    <cfRule type="expression" dxfId="853" priority="15">
      <formula>I34&lt;&gt;$B$9</formula>
    </cfRule>
  </conditionalFormatting>
  <conditionalFormatting sqref="J35">
    <cfRule type="expression" dxfId="852" priority="14">
      <formula>I35&lt;&gt;$B$9</formula>
    </cfRule>
  </conditionalFormatting>
  <conditionalFormatting sqref="J36">
    <cfRule type="expression" dxfId="851" priority="13">
      <formula>I36&lt;&gt;$B$9</formula>
    </cfRule>
  </conditionalFormatting>
  <conditionalFormatting sqref="J37">
    <cfRule type="expression" dxfId="850" priority="12">
      <formula>I37&lt;&gt;$B$9</formula>
    </cfRule>
  </conditionalFormatting>
  <conditionalFormatting sqref="J38">
    <cfRule type="expression" dxfId="849" priority="11">
      <formula>I38&lt;&gt;$B$9</formula>
    </cfRule>
  </conditionalFormatting>
  <conditionalFormatting sqref="J39">
    <cfRule type="expression" dxfId="848" priority="10">
      <formula>I39&lt;&gt;$B$9</formula>
    </cfRule>
  </conditionalFormatting>
  <conditionalFormatting sqref="J40">
    <cfRule type="expression" dxfId="847" priority="9">
      <formula>I40&lt;&gt;$B$9</formula>
    </cfRule>
  </conditionalFormatting>
  <conditionalFormatting sqref="J41">
    <cfRule type="expression" dxfId="846" priority="8">
      <formula>I41&lt;&gt;$B$9</formula>
    </cfRule>
  </conditionalFormatting>
  <conditionalFormatting sqref="J42">
    <cfRule type="expression" dxfId="845" priority="7">
      <formula>I42&lt;&gt;$B$9</formula>
    </cfRule>
  </conditionalFormatting>
  <conditionalFormatting sqref="J43">
    <cfRule type="expression" dxfId="844" priority="6">
      <formula>I43&lt;&gt;$B$9</formula>
    </cfRule>
  </conditionalFormatting>
  <conditionalFormatting sqref="J44">
    <cfRule type="expression" dxfId="843" priority="5">
      <formula>I44&lt;&gt;$B$9</formula>
    </cfRule>
  </conditionalFormatting>
  <conditionalFormatting sqref="J45">
    <cfRule type="expression" dxfId="842" priority="4">
      <formula>I45&lt;&gt;$B$9</formula>
    </cfRule>
  </conditionalFormatting>
  <conditionalFormatting sqref="J46">
    <cfRule type="expression" dxfId="841" priority="3">
      <formula>I46&lt;&gt;$B$9</formula>
    </cfRule>
  </conditionalFormatting>
  <conditionalFormatting sqref="J47">
    <cfRule type="expression" dxfId="840" priority="2">
      <formula>I47&lt;&gt;$B$9</formula>
    </cfRule>
  </conditionalFormatting>
  <pageMargins left="0.70866141732283472" right="0.70866141732283472" top="0.74803149606299213" bottom="0.74803149606299213" header="0.31496062992125984" footer="0.31496062992125984"/>
  <pageSetup scale="56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opLeftCell="A16" workbookViewId="0">
      <selection activeCell="H31" sqref="H31"/>
    </sheetView>
  </sheetViews>
  <sheetFormatPr defaultColWidth="8.85546875" defaultRowHeight="15" x14ac:dyDescent="0.25"/>
  <cols>
    <col min="1" max="1" width="36.7109375" style="1" customWidth="1"/>
    <col min="2" max="4" width="10.42578125" style="1" customWidth="1"/>
    <col min="5" max="5" width="15" style="1" customWidth="1"/>
    <col min="6" max="6" width="12.140625" style="1" hidden="1" customWidth="1"/>
    <col min="7" max="7" width="12.140625" style="1" customWidth="1"/>
    <col min="8" max="8" width="18.140625" style="1" customWidth="1"/>
    <col min="9" max="17" width="8.85546875" style="1"/>
    <col min="18" max="18" width="10.7109375" style="10" hidden="1" customWidth="1"/>
    <col min="19" max="16384" width="8.85546875" style="1"/>
  </cols>
  <sheetData>
    <row r="1" spans="1:18" x14ac:dyDescent="0.25">
      <c r="A1" s="12" t="s">
        <v>128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149">
        <f>+IF(R5=TRUE,(B9/2)+1,(B9/2)+0.5)</f>
        <v>0.5</v>
      </c>
      <c r="K6" s="47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</row>
    <row r="9" spans="1:18" x14ac:dyDescent="0.25">
      <c r="A9" s="82" t="s">
        <v>24</v>
      </c>
      <c r="B9" s="157"/>
      <c r="C9" s="103"/>
      <c r="D9" s="103"/>
      <c r="E9" s="103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F12" s="9"/>
      <c r="G12" s="9"/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F13" s="9"/>
      <c r="G13" s="9"/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109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customHeight="1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36</v>
      </c>
      <c r="B19" s="50"/>
      <c r="C19" s="50"/>
      <c r="D19" s="50"/>
      <c r="E19" s="50"/>
      <c r="F19" s="4">
        <f>SUM(B19:E19)</f>
        <v>0</v>
      </c>
      <c r="G19" s="64">
        <f>SUM(B19:D19)</f>
        <v>0</v>
      </c>
      <c r="H19" s="3" t="str">
        <f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37</v>
      </c>
      <c r="B20" s="13"/>
      <c r="C20" s="13"/>
      <c r="D20" s="13"/>
      <c r="E20" s="13"/>
      <c r="F20" s="4">
        <f t="shared" ref="F20:F22" si="0">SUM(B20:E20)</f>
        <v>0</v>
      </c>
      <c r="G20" s="63">
        <f t="shared" ref="G20:G22" si="1">SUM(B20:D20)</f>
        <v>0</v>
      </c>
      <c r="H20" s="104" t="str">
        <f>+IF(B20&gt;=$J$6,"Aprobado",IF(C20&gt;=$J$6,"No Aprobado","Aprobado con cambio"))</f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22" si="2">IF(H20&lt;&gt;"Aprobado",1,0)</f>
        <v>1</v>
      </c>
    </row>
    <row r="21" spans="1:18" ht="30" customHeight="1" x14ac:dyDescent="0.25">
      <c r="A21" s="14" t="s">
        <v>38</v>
      </c>
      <c r="B21" s="50"/>
      <c r="C21" s="50"/>
      <c r="D21" s="50"/>
      <c r="E21" s="50"/>
      <c r="F21" s="4">
        <f t="shared" si="0"/>
        <v>0</v>
      </c>
      <c r="G21" s="64">
        <f t="shared" si="1"/>
        <v>0</v>
      </c>
      <c r="H21" s="104" t="str">
        <f>+IF(B21&gt;=$J$6,"Aprobado",IF(C21&gt;=$J$6,"No Aprobado","Aprobado con cambio"))</f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2"/>
        <v>1</v>
      </c>
    </row>
    <row r="22" spans="1:18" ht="30" customHeight="1" x14ac:dyDescent="0.25">
      <c r="A22" s="14" t="s">
        <v>39</v>
      </c>
      <c r="B22" s="13"/>
      <c r="C22" s="13"/>
      <c r="D22" s="13"/>
      <c r="E22" s="13"/>
      <c r="F22" s="4">
        <f t="shared" si="0"/>
        <v>0</v>
      </c>
      <c r="G22" s="63">
        <f t="shared" si="1"/>
        <v>0</v>
      </c>
      <c r="H22" s="104" t="str">
        <f>+IF(B22&gt;=$J$6,"Aprobado",IF(C22&gt;=$J$6,"No Aprobado","Aprobado con cambio"))</f>
        <v>Aprobado con cambio</v>
      </c>
      <c r="I22" s="174"/>
      <c r="J22" s="175"/>
      <c r="K22" s="175"/>
      <c r="L22" s="175"/>
      <c r="M22" s="175"/>
      <c r="N22" s="175"/>
      <c r="O22" s="175"/>
      <c r="P22" s="175"/>
      <c r="Q22" s="176"/>
      <c r="R22" s="10">
        <f t="shared" si="2"/>
        <v>1</v>
      </c>
    </row>
    <row r="25" spans="1:18" ht="15.75" x14ac:dyDescent="0.25">
      <c r="A25" s="177" t="s">
        <v>0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</row>
    <row r="26" spans="1:18" x14ac:dyDescent="0.25">
      <c r="A26" s="2"/>
    </row>
    <row r="27" spans="1:18" x14ac:dyDescent="0.25">
      <c r="A27" s="2"/>
    </row>
    <row r="28" spans="1:18" x14ac:dyDescent="0.25">
      <c r="A28" s="2"/>
    </row>
  </sheetData>
  <mergeCells count="17">
    <mergeCell ref="B6:E6"/>
    <mergeCell ref="B10:E10"/>
    <mergeCell ref="B11:E11"/>
    <mergeCell ref="A2:Q2"/>
    <mergeCell ref="A4:Q4"/>
    <mergeCell ref="A25:Q25"/>
    <mergeCell ref="I18:Q18"/>
    <mergeCell ref="I19:Q19"/>
    <mergeCell ref="I20:Q20"/>
    <mergeCell ref="I21:Q21"/>
    <mergeCell ref="I22:Q22"/>
    <mergeCell ref="A15:Q15"/>
    <mergeCell ref="B17:E17"/>
    <mergeCell ref="H12:I13"/>
    <mergeCell ref="J12:Q13"/>
    <mergeCell ref="H10:I11"/>
    <mergeCell ref="J10:Q11"/>
  </mergeCells>
  <conditionalFormatting sqref="H19:H22">
    <cfRule type="beginsWith" dxfId="839" priority="11" operator="beginsWith" text="No Aprobado">
      <formula>LEFT(H19,LEN("No Aprobado"))="No Aprobado"</formula>
    </cfRule>
    <cfRule type="endsWith" dxfId="838" priority="12" operator="endsWith" text="Aprobado">
      <formula>RIGHT(H19,LEN("Aprobado"))="Aprobado"</formula>
    </cfRule>
    <cfRule type="beginsWith" dxfId="837" priority="13" operator="beginsWith" text="Aprobado con cambio">
      <formula>LEFT(H19,LEN("Aprobado con cambio"))="Aprobado con cambio"</formula>
    </cfRule>
  </conditionalFormatting>
  <conditionalFormatting sqref="G19:G22">
    <cfRule type="expression" dxfId="836" priority="9">
      <formula>F19&lt;&gt;$B$9</formula>
    </cfRule>
  </conditionalFormatting>
  <conditionalFormatting sqref="A19">
    <cfRule type="expression" dxfId="835" priority="4">
      <formula>F19&lt;&gt;$B$9</formula>
    </cfRule>
  </conditionalFormatting>
  <conditionalFormatting sqref="A20">
    <cfRule type="expression" dxfId="834" priority="3">
      <formula>F20&lt;&gt;$B$9</formula>
    </cfRule>
  </conditionalFormatting>
  <conditionalFormatting sqref="A21">
    <cfRule type="expression" dxfId="833" priority="2">
      <formula>F21&lt;&gt;$B$9</formula>
    </cfRule>
  </conditionalFormatting>
  <conditionalFormatting sqref="A22">
    <cfRule type="expression" dxfId="832" priority="1">
      <formula>F22&lt;&gt;$B$9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opLeftCell="A28" workbookViewId="0">
      <selection activeCell="F40" sqref="F40"/>
    </sheetView>
  </sheetViews>
  <sheetFormatPr defaultColWidth="8.85546875" defaultRowHeight="15" x14ac:dyDescent="0.25"/>
  <cols>
    <col min="1" max="1" width="36.7109375" style="1" customWidth="1"/>
    <col min="2" max="5" width="15" style="1" customWidth="1"/>
    <col min="6" max="7" width="10.42578125" style="1" customWidth="1"/>
    <col min="8" max="8" width="12.14062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8" x14ac:dyDescent="0.25">
      <c r="A1" s="12" t="s">
        <v>127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8" s="103" customFormat="1" x14ac:dyDescent="0.25">
      <c r="A3" s="111"/>
      <c r="I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8" x14ac:dyDescent="0.25">
      <c r="A6" s="82" t="s">
        <v>26</v>
      </c>
      <c r="B6" s="206">
        <f>+'3. RECOMENDACIONES cap. 3'!B6</f>
        <v>0</v>
      </c>
      <c r="C6" s="207"/>
      <c r="D6" s="207"/>
      <c r="E6" s="208"/>
      <c r="F6" s="9"/>
      <c r="G6" s="84"/>
      <c r="H6" s="83" t="s">
        <v>29</v>
      </c>
      <c r="I6" s="11">
        <f>'3. RECOMENDACIONES cap. 3'!J6</f>
        <v>0.5</v>
      </c>
      <c r="J6" s="149">
        <f>+I6</f>
        <v>0.5</v>
      </c>
    </row>
    <row r="7" spans="1:18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8" x14ac:dyDescent="0.25">
      <c r="A8" s="82" t="s">
        <v>25</v>
      </c>
      <c r="B8" s="148">
        <f>+'3. RECOMENDACIONES cap. 3'!B8</f>
        <v>0</v>
      </c>
      <c r="C8" s="103"/>
      <c r="D8" s="103"/>
      <c r="E8" s="103"/>
    </row>
    <row r="9" spans="1:18" x14ac:dyDescent="0.25">
      <c r="A9" s="82" t="s">
        <v>24</v>
      </c>
      <c r="B9" s="155">
        <f>+'3. RECOMENDACIONES cap. 3'!B9</f>
        <v>0</v>
      </c>
      <c r="C9" s="103"/>
      <c r="D9" s="103"/>
      <c r="E9" s="103"/>
      <c r="G9" s="10"/>
      <c r="H9" s="10"/>
    </row>
    <row r="10" spans="1:18" x14ac:dyDescent="0.25">
      <c r="A10" s="82" t="s">
        <v>23</v>
      </c>
      <c r="B10" s="209">
        <f>+'3. RECOMENDACIONES cap. 3'!B10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8" x14ac:dyDescent="0.25">
      <c r="A11" s="82" t="s">
        <v>21</v>
      </c>
      <c r="B11" s="212">
        <f>+'3. RECOMENDACIONES cap. 3'!B11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8" x14ac:dyDescent="0.25">
      <c r="B12" s="48"/>
      <c r="C12" s="48"/>
      <c r="D12" s="9"/>
      <c r="E12" s="9"/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  <c r="Q12" s="49"/>
      <c r="R12" s="49"/>
    </row>
    <row r="13" spans="1:18" x14ac:dyDescent="0.25">
      <c r="B13" s="48"/>
      <c r="C13" s="48"/>
      <c r="D13" s="9"/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  <c r="Q13" s="49"/>
      <c r="R13" s="49"/>
    </row>
    <row r="14" spans="1:18" x14ac:dyDescent="0.25">
      <c r="A14" s="97" t="s">
        <v>188</v>
      </c>
    </row>
    <row r="15" spans="1:18" ht="29.25" customHeight="1" x14ac:dyDescent="0.25">
      <c r="A15" s="200" t="s">
        <v>109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9.25" customHeight="1" x14ac:dyDescent="0.25">
      <c r="B17" s="103"/>
      <c r="C17" s="103"/>
      <c r="D17" s="103"/>
      <c r="E17" s="103"/>
      <c r="F17" s="168" t="s">
        <v>189</v>
      </c>
      <c r="G17" s="169"/>
      <c r="H17" s="169"/>
      <c r="I17" s="170"/>
      <c r="J17" s="19"/>
      <c r="K17" s="7"/>
    </row>
    <row r="18" spans="1:17" ht="30" customHeight="1" x14ac:dyDescent="0.25">
      <c r="A18" s="153" t="s">
        <v>18</v>
      </c>
      <c r="B18" s="203" t="s">
        <v>191</v>
      </c>
      <c r="C18" s="203"/>
      <c r="D18" s="203"/>
      <c r="E18" s="203"/>
      <c r="F18" s="152" t="s">
        <v>17</v>
      </c>
      <c r="G18" s="152" t="s">
        <v>16</v>
      </c>
      <c r="H18" s="152" t="s">
        <v>14</v>
      </c>
      <c r="I18" s="153" t="s">
        <v>13</v>
      </c>
      <c r="J18" s="153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96" t="str">
        <f>+'3. RECOMENDACIONES cap. 3'!A19</f>
        <v>17. Orientación de la vida espiritual</v>
      </c>
      <c r="B19" s="199"/>
      <c r="C19" s="199"/>
      <c r="D19" s="199"/>
      <c r="E19" s="199"/>
      <c r="F19" s="143"/>
      <c r="G19" s="143"/>
      <c r="H19" s="143"/>
      <c r="I19" s="105">
        <f>SUM(F19:H19)</f>
        <v>0</v>
      </c>
      <c r="J19" s="150">
        <f t="shared" ref="J19:J42" si="0">SUM(F19:G19)</f>
        <v>0</v>
      </c>
      <c r="K19" s="3" t="str">
        <f t="shared" ref="K19:K42" si="1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156"/>
      <c r="B20" s="199"/>
      <c r="C20" s="199"/>
      <c r="D20" s="199"/>
      <c r="E20" s="199"/>
      <c r="F20" s="143"/>
      <c r="G20" s="143"/>
      <c r="H20" s="143"/>
      <c r="I20" s="105">
        <f t="shared" ref="I20:I42" si="2">SUM(F20:H20)</f>
        <v>0</v>
      </c>
      <c r="J20" s="150">
        <f t="shared" si="0"/>
        <v>0</v>
      </c>
      <c r="K20" s="3" t="str">
        <f t="shared" si="1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156"/>
      <c r="B21" s="199"/>
      <c r="C21" s="199"/>
      <c r="D21" s="199"/>
      <c r="E21" s="199"/>
      <c r="F21" s="143"/>
      <c r="G21" s="143"/>
      <c r="H21" s="143"/>
      <c r="I21" s="105">
        <f t="shared" si="2"/>
        <v>0</v>
      </c>
      <c r="J21" s="150">
        <f t="shared" si="0"/>
        <v>0</v>
      </c>
      <c r="K21" s="3" t="str">
        <f t="shared" si="1"/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156"/>
      <c r="B22" s="199"/>
      <c r="C22" s="199"/>
      <c r="D22" s="199"/>
      <c r="E22" s="199"/>
      <c r="F22" s="143"/>
      <c r="G22" s="143"/>
      <c r="H22" s="143"/>
      <c r="I22" s="105">
        <f t="shared" ref="I22" si="3">SUM(F22:H22)</f>
        <v>0</v>
      </c>
      <c r="J22" s="150">
        <f t="shared" si="0"/>
        <v>0</v>
      </c>
      <c r="K22" s="3" t="str">
        <f t="shared" si="1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156"/>
      <c r="B23" s="199"/>
      <c r="C23" s="199"/>
      <c r="D23" s="199"/>
      <c r="E23" s="199"/>
      <c r="F23" s="143"/>
      <c r="G23" s="143"/>
      <c r="H23" s="143"/>
      <c r="I23" s="105">
        <f t="shared" si="2"/>
        <v>0</v>
      </c>
      <c r="J23" s="150">
        <f t="shared" si="0"/>
        <v>0</v>
      </c>
      <c r="K23" s="3" t="str">
        <f t="shared" si="1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156"/>
      <c r="B24" s="199"/>
      <c r="C24" s="199"/>
      <c r="D24" s="199"/>
      <c r="E24" s="199"/>
      <c r="F24" s="143"/>
      <c r="G24" s="143"/>
      <c r="H24" s="143"/>
      <c r="I24" s="105">
        <f t="shared" si="2"/>
        <v>0</v>
      </c>
      <c r="J24" s="150">
        <f t="shared" si="0"/>
        <v>0</v>
      </c>
      <c r="K24" s="3" t="str">
        <f t="shared" si="1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95" t="str">
        <f>+'3. RECOMENDACIONES cap. 3'!A20</f>
        <v>18. La prácticas de vida espiritual de los miembros de primer grado</v>
      </c>
      <c r="B25" s="205"/>
      <c r="C25" s="205"/>
      <c r="D25" s="205"/>
      <c r="E25" s="205"/>
      <c r="F25" s="112"/>
      <c r="G25" s="112"/>
      <c r="H25" s="112"/>
      <c r="I25" s="105">
        <f t="shared" si="2"/>
        <v>0</v>
      </c>
      <c r="J25" s="154">
        <f t="shared" si="0"/>
        <v>0</v>
      </c>
      <c r="K25" s="3" t="str">
        <f t="shared" si="1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146"/>
      <c r="B26" s="205"/>
      <c r="C26" s="205"/>
      <c r="D26" s="205"/>
      <c r="E26" s="205"/>
      <c r="F26" s="112"/>
      <c r="G26" s="112"/>
      <c r="H26" s="112"/>
      <c r="I26" s="105">
        <f t="shared" si="2"/>
        <v>0</v>
      </c>
      <c r="J26" s="154">
        <f t="shared" si="0"/>
        <v>0</v>
      </c>
      <c r="K26" s="3" t="str">
        <f t="shared" si="1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146"/>
      <c r="B27" s="205"/>
      <c r="C27" s="205"/>
      <c r="D27" s="205"/>
      <c r="E27" s="205"/>
      <c r="F27" s="112"/>
      <c r="G27" s="112"/>
      <c r="H27" s="112"/>
      <c r="I27" s="105">
        <f t="shared" si="2"/>
        <v>0</v>
      </c>
      <c r="J27" s="154">
        <f t="shared" si="0"/>
        <v>0</v>
      </c>
      <c r="K27" s="3" t="str">
        <f t="shared" si="1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146"/>
      <c r="B28" s="205"/>
      <c r="C28" s="205"/>
      <c r="D28" s="205"/>
      <c r="E28" s="205"/>
      <c r="F28" s="112"/>
      <c r="G28" s="112"/>
      <c r="H28" s="112"/>
      <c r="I28" s="105">
        <f t="shared" si="2"/>
        <v>0</v>
      </c>
      <c r="J28" s="154">
        <f t="shared" si="0"/>
        <v>0</v>
      </c>
      <c r="K28" s="3" t="str">
        <f t="shared" si="1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146"/>
      <c r="B29" s="205"/>
      <c r="C29" s="205"/>
      <c r="D29" s="205"/>
      <c r="E29" s="205"/>
      <c r="F29" s="112"/>
      <c r="G29" s="112"/>
      <c r="H29" s="112"/>
      <c r="I29" s="105">
        <f t="shared" si="2"/>
        <v>0</v>
      </c>
      <c r="J29" s="154">
        <f t="shared" si="0"/>
        <v>0</v>
      </c>
      <c r="K29" s="3" t="str">
        <f t="shared" si="1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146"/>
      <c r="B30" s="205"/>
      <c r="C30" s="205"/>
      <c r="D30" s="205"/>
      <c r="E30" s="205"/>
      <c r="F30" s="112"/>
      <c r="G30" s="112"/>
      <c r="H30" s="112"/>
      <c r="I30" s="105">
        <f t="shared" si="2"/>
        <v>0</v>
      </c>
      <c r="J30" s="154">
        <f t="shared" si="0"/>
        <v>0</v>
      </c>
      <c r="K30" s="3" t="str">
        <f t="shared" si="1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96" t="str">
        <f>+'3. RECOMENDACIONES cap. 3'!A21</f>
        <v>19. Las prácticas de vida espiritual de los miembros de segundo grado</v>
      </c>
      <c r="B31" s="199"/>
      <c r="C31" s="199"/>
      <c r="D31" s="199"/>
      <c r="E31" s="199"/>
      <c r="F31" s="143"/>
      <c r="G31" s="143"/>
      <c r="H31" s="143"/>
      <c r="I31" s="105">
        <f t="shared" si="2"/>
        <v>0</v>
      </c>
      <c r="J31" s="150">
        <f t="shared" si="0"/>
        <v>0</v>
      </c>
      <c r="K31" s="3" t="str">
        <f t="shared" si="1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156"/>
      <c r="B32" s="199"/>
      <c r="C32" s="199"/>
      <c r="D32" s="199"/>
      <c r="E32" s="199"/>
      <c r="F32" s="143"/>
      <c r="G32" s="143"/>
      <c r="H32" s="143"/>
      <c r="I32" s="105">
        <f t="shared" si="2"/>
        <v>0</v>
      </c>
      <c r="J32" s="150">
        <f t="shared" si="0"/>
        <v>0</v>
      </c>
      <c r="K32" s="3" t="str">
        <f t="shared" si="1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156"/>
      <c r="B33" s="199"/>
      <c r="C33" s="199"/>
      <c r="D33" s="199"/>
      <c r="E33" s="199"/>
      <c r="F33" s="143"/>
      <c r="G33" s="143"/>
      <c r="H33" s="143"/>
      <c r="I33" s="105">
        <f t="shared" si="2"/>
        <v>0</v>
      </c>
      <c r="J33" s="150">
        <f t="shared" si="0"/>
        <v>0</v>
      </c>
      <c r="K33" s="3" t="str">
        <f t="shared" si="1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156"/>
      <c r="B34" s="199"/>
      <c r="C34" s="199"/>
      <c r="D34" s="199"/>
      <c r="E34" s="199"/>
      <c r="F34" s="143"/>
      <c r="G34" s="143"/>
      <c r="H34" s="143"/>
      <c r="I34" s="105">
        <f t="shared" si="2"/>
        <v>0</v>
      </c>
      <c r="J34" s="150">
        <f t="shared" si="0"/>
        <v>0</v>
      </c>
      <c r="K34" s="3" t="str">
        <f t="shared" si="1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156"/>
      <c r="B35" s="199"/>
      <c r="C35" s="199"/>
      <c r="D35" s="199"/>
      <c r="E35" s="199"/>
      <c r="F35" s="143"/>
      <c r="G35" s="143"/>
      <c r="H35" s="143"/>
      <c r="I35" s="105">
        <f t="shared" si="2"/>
        <v>0</v>
      </c>
      <c r="J35" s="150">
        <f t="shared" si="0"/>
        <v>0</v>
      </c>
      <c r="K35" s="3" t="str">
        <f t="shared" si="1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156"/>
      <c r="B36" s="199"/>
      <c r="C36" s="199"/>
      <c r="D36" s="199"/>
      <c r="E36" s="199"/>
      <c r="F36" s="143"/>
      <c r="G36" s="143"/>
      <c r="H36" s="143"/>
      <c r="I36" s="105">
        <f t="shared" si="2"/>
        <v>0</v>
      </c>
      <c r="J36" s="150">
        <f t="shared" si="0"/>
        <v>0</v>
      </c>
      <c r="K36" s="3" t="str">
        <f t="shared" si="1"/>
        <v>No pasa</v>
      </c>
      <c r="L36" s="193"/>
      <c r="M36" s="194"/>
      <c r="N36" s="194"/>
      <c r="O36" s="194"/>
      <c r="P36" s="194"/>
      <c r="Q36" s="195"/>
    </row>
    <row r="37" spans="1:17" ht="30" customHeight="1" x14ac:dyDescent="0.25">
      <c r="A37" s="95" t="str">
        <f>+'3. RECOMENDACIONES cap. 3'!A22</f>
        <v>20. La dirección espiritual</v>
      </c>
      <c r="B37" s="205"/>
      <c r="C37" s="205"/>
      <c r="D37" s="205"/>
      <c r="E37" s="205"/>
      <c r="F37" s="112"/>
      <c r="G37" s="112"/>
      <c r="H37" s="112"/>
      <c r="I37" s="105">
        <f t="shared" si="2"/>
        <v>0</v>
      </c>
      <c r="J37" s="154">
        <f t="shared" si="0"/>
        <v>0</v>
      </c>
      <c r="K37" s="3" t="str">
        <f t="shared" si="1"/>
        <v>No pasa</v>
      </c>
      <c r="L37" s="196"/>
      <c r="M37" s="197"/>
      <c r="N37" s="197"/>
      <c r="O37" s="197"/>
      <c r="P37" s="197"/>
      <c r="Q37" s="198"/>
    </row>
    <row r="38" spans="1:17" ht="30" customHeight="1" x14ac:dyDescent="0.25">
      <c r="A38" s="146"/>
      <c r="B38" s="205"/>
      <c r="C38" s="205"/>
      <c r="D38" s="205"/>
      <c r="E38" s="205"/>
      <c r="F38" s="112"/>
      <c r="G38" s="112"/>
      <c r="H38" s="112"/>
      <c r="I38" s="105">
        <f t="shared" si="2"/>
        <v>0</v>
      </c>
      <c r="J38" s="154">
        <f t="shared" si="0"/>
        <v>0</v>
      </c>
      <c r="K38" s="3" t="str">
        <f t="shared" si="1"/>
        <v>No pasa</v>
      </c>
      <c r="L38" s="196"/>
      <c r="M38" s="197"/>
      <c r="N38" s="197"/>
      <c r="O38" s="197"/>
      <c r="P38" s="197"/>
      <c r="Q38" s="198"/>
    </row>
    <row r="39" spans="1:17" ht="30" customHeight="1" x14ac:dyDescent="0.25">
      <c r="A39" s="146"/>
      <c r="B39" s="205"/>
      <c r="C39" s="205"/>
      <c r="D39" s="205"/>
      <c r="E39" s="205"/>
      <c r="F39" s="112"/>
      <c r="G39" s="112"/>
      <c r="H39" s="112"/>
      <c r="I39" s="105">
        <f t="shared" si="2"/>
        <v>0</v>
      </c>
      <c r="J39" s="154">
        <f t="shared" si="0"/>
        <v>0</v>
      </c>
      <c r="K39" s="3" t="str">
        <f t="shared" si="1"/>
        <v>No pasa</v>
      </c>
      <c r="L39" s="196"/>
      <c r="M39" s="197"/>
      <c r="N39" s="197"/>
      <c r="O39" s="197"/>
      <c r="P39" s="197"/>
      <c r="Q39" s="198"/>
    </row>
    <row r="40" spans="1:17" ht="30" customHeight="1" x14ac:dyDescent="0.25">
      <c r="A40" s="146"/>
      <c r="B40" s="205"/>
      <c r="C40" s="205"/>
      <c r="D40" s="205"/>
      <c r="E40" s="205"/>
      <c r="F40" s="112"/>
      <c r="G40" s="112"/>
      <c r="H40" s="112"/>
      <c r="I40" s="105">
        <f t="shared" si="2"/>
        <v>0</v>
      </c>
      <c r="J40" s="154">
        <f t="shared" si="0"/>
        <v>0</v>
      </c>
      <c r="K40" s="3" t="str">
        <f t="shared" si="1"/>
        <v>No pasa</v>
      </c>
      <c r="L40" s="196"/>
      <c r="M40" s="197"/>
      <c r="N40" s="197"/>
      <c r="O40" s="197"/>
      <c r="P40" s="197"/>
      <c r="Q40" s="198"/>
    </row>
    <row r="41" spans="1:17" ht="30" customHeight="1" x14ac:dyDescent="0.25">
      <c r="A41" s="146"/>
      <c r="B41" s="205"/>
      <c r="C41" s="205"/>
      <c r="D41" s="205"/>
      <c r="E41" s="205"/>
      <c r="F41" s="112"/>
      <c r="G41" s="112"/>
      <c r="H41" s="112"/>
      <c r="I41" s="105">
        <f t="shared" si="2"/>
        <v>0</v>
      </c>
      <c r="J41" s="154">
        <f t="shared" si="0"/>
        <v>0</v>
      </c>
      <c r="K41" s="3" t="str">
        <f t="shared" si="1"/>
        <v>No pasa</v>
      </c>
      <c r="L41" s="196"/>
      <c r="M41" s="197"/>
      <c r="N41" s="197"/>
      <c r="O41" s="197"/>
      <c r="P41" s="197"/>
      <c r="Q41" s="198"/>
    </row>
    <row r="42" spans="1:17" ht="30" customHeight="1" x14ac:dyDescent="0.25">
      <c r="A42" s="146"/>
      <c r="B42" s="205"/>
      <c r="C42" s="205"/>
      <c r="D42" s="205"/>
      <c r="E42" s="205"/>
      <c r="F42" s="112"/>
      <c r="G42" s="112"/>
      <c r="H42" s="112"/>
      <c r="I42" s="105">
        <f t="shared" si="2"/>
        <v>0</v>
      </c>
      <c r="J42" s="154">
        <f t="shared" si="0"/>
        <v>0</v>
      </c>
      <c r="K42" s="3" t="str">
        <f t="shared" si="1"/>
        <v>No pasa</v>
      </c>
      <c r="L42" s="196"/>
      <c r="M42" s="197"/>
      <c r="N42" s="197"/>
      <c r="O42" s="197"/>
      <c r="P42" s="197"/>
      <c r="Q42" s="198"/>
    </row>
    <row r="44" spans="1:17" ht="15.75" x14ac:dyDescent="0.25">
      <c r="A44" s="177" t="s">
        <v>0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</sheetData>
  <mergeCells count="62">
    <mergeCell ref="B42:E42"/>
    <mergeCell ref="B34:E34"/>
    <mergeCell ref="B35:E35"/>
    <mergeCell ref="B36:E36"/>
    <mergeCell ref="B37:E37"/>
    <mergeCell ref="B38:E38"/>
    <mergeCell ref="B39:E39"/>
    <mergeCell ref="B21:E21"/>
    <mergeCell ref="A2:Q2"/>
    <mergeCell ref="B40:E40"/>
    <mergeCell ref="B41:E41"/>
    <mergeCell ref="B33:E33"/>
    <mergeCell ref="B22:E22"/>
    <mergeCell ref="B23:E23"/>
    <mergeCell ref="B24:E24"/>
    <mergeCell ref="B25:E25"/>
    <mergeCell ref="L22:Q22"/>
    <mergeCell ref="A4:Q4"/>
    <mergeCell ref="A15:Q15"/>
    <mergeCell ref="F17:I17"/>
    <mergeCell ref="B18:E18"/>
    <mergeCell ref="B19:E19"/>
    <mergeCell ref="B6:E6"/>
    <mergeCell ref="B10:E10"/>
    <mergeCell ref="B11:E11"/>
    <mergeCell ref="G10:H11"/>
    <mergeCell ref="I10:P11"/>
    <mergeCell ref="G12:H13"/>
    <mergeCell ref="I12:P13"/>
    <mergeCell ref="B20:E20"/>
    <mergeCell ref="L18:Q18"/>
    <mergeCell ref="L19:Q19"/>
    <mergeCell ref="L20:Q20"/>
    <mergeCell ref="L21:Q21"/>
    <mergeCell ref="A44:Q44"/>
    <mergeCell ref="L23:Q23"/>
    <mergeCell ref="L24:Q24"/>
    <mergeCell ref="L25:Q25"/>
    <mergeCell ref="L26:Q26"/>
    <mergeCell ref="L27:Q27"/>
    <mergeCell ref="B31:E31"/>
    <mergeCell ref="B32:E32"/>
    <mergeCell ref="B30:E30"/>
    <mergeCell ref="L42:Q42"/>
    <mergeCell ref="L36:Q36"/>
    <mergeCell ref="L37:Q37"/>
    <mergeCell ref="L38:Q38"/>
    <mergeCell ref="B26:E26"/>
    <mergeCell ref="B27:E27"/>
    <mergeCell ref="B28:E28"/>
    <mergeCell ref="L41:Q41"/>
    <mergeCell ref="L28:Q28"/>
    <mergeCell ref="L39:Q39"/>
    <mergeCell ref="L40:Q40"/>
    <mergeCell ref="L32:Q32"/>
    <mergeCell ref="L33:Q33"/>
    <mergeCell ref="L34:Q34"/>
    <mergeCell ref="L35:Q35"/>
    <mergeCell ref="L29:Q29"/>
    <mergeCell ref="L30:Q30"/>
    <mergeCell ref="L31:Q31"/>
    <mergeCell ref="B29:E29"/>
  </mergeCells>
  <conditionalFormatting sqref="J19">
    <cfRule type="expression" dxfId="831" priority="88">
      <formula>I19&lt;&gt;$B$9</formula>
    </cfRule>
  </conditionalFormatting>
  <conditionalFormatting sqref="K40">
    <cfRule type="beginsWith" dxfId="830" priority="20" operator="beginsWith" text="No pasa">
      <formula>LEFT(K40,LEN("No pasa"))="No pasa"</formula>
    </cfRule>
    <cfRule type="endsWith" dxfId="829" priority="21" operator="endsWith" text="Pasa">
      <formula>RIGHT(K40,LEN("Pasa"))="Pasa"</formula>
    </cfRule>
  </conditionalFormatting>
  <conditionalFormatting sqref="J36">
    <cfRule type="expression" dxfId="828" priority="7">
      <formula>I36&lt;&gt;$B$9</formula>
    </cfRule>
  </conditionalFormatting>
  <conditionalFormatting sqref="K19">
    <cfRule type="beginsWith" dxfId="827" priority="89" operator="beginsWith" text="No pasa">
      <formula>LEFT(K19,LEN("No pasa"))="No pasa"</formula>
    </cfRule>
    <cfRule type="endsWith" dxfId="826" priority="90" operator="endsWith" text="Pasa">
      <formula>RIGHT(K19,LEN("Pasa"))="Pasa"</formula>
    </cfRule>
  </conditionalFormatting>
  <conditionalFormatting sqref="J20">
    <cfRule type="expression" dxfId="825" priority="79">
      <formula>I20&lt;&gt;$B$9</formula>
    </cfRule>
  </conditionalFormatting>
  <conditionalFormatting sqref="K20">
    <cfRule type="beginsWith" dxfId="824" priority="80" operator="beginsWith" text="No pasa">
      <formula>LEFT(K20,LEN("No pasa"))="No pasa"</formula>
    </cfRule>
    <cfRule type="endsWith" dxfId="823" priority="81" operator="endsWith" text="Pasa">
      <formula>RIGHT(K20,LEN("Pasa"))="Pasa"</formula>
    </cfRule>
  </conditionalFormatting>
  <conditionalFormatting sqref="J21">
    <cfRule type="expression" dxfId="822" priority="76">
      <formula>I21&lt;&gt;$B$9</formula>
    </cfRule>
  </conditionalFormatting>
  <conditionalFormatting sqref="K21">
    <cfRule type="beginsWith" dxfId="821" priority="77" operator="beginsWith" text="No pasa">
      <formula>LEFT(K21,LEN("No pasa"))="No pasa"</formula>
    </cfRule>
    <cfRule type="endsWith" dxfId="820" priority="78" operator="endsWith" text="Pasa">
      <formula>RIGHT(K21,LEN("Pasa"))="Pasa"</formula>
    </cfRule>
  </conditionalFormatting>
  <conditionalFormatting sqref="J22">
    <cfRule type="expression" dxfId="819" priority="73">
      <formula>I22&lt;&gt;$B$9</formula>
    </cfRule>
  </conditionalFormatting>
  <conditionalFormatting sqref="K22">
    <cfRule type="beginsWith" dxfId="818" priority="74" operator="beginsWith" text="No pasa">
      <formula>LEFT(K22,LEN("No pasa"))="No pasa"</formula>
    </cfRule>
    <cfRule type="endsWith" dxfId="817" priority="75" operator="endsWith" text="Pasa">
      <formula>RIGHT(K22,LEN("Pasa"))="Pasa"</formula>
    </cfRule>
  </conditionalFormatting>
  <conditionalFormatting sqref="J23">
    <cfRule type="expression" dxfId="816" priority="70">
      <formula>I23&lt;&gt;$B$9</formula>
    </cfRule>
  </conditionalFormatting>
  <conditionalFormatting sqref="K23">
    <cfRule type="beginsWith" dxfId="815" priority="71" operator="beginsWith" text="No pasa">
      <formula>LEFT(K23,LEN("No pasa"))="No pasa"</formula>
    </cfRule>
    <cfRule type="endsWith" dxfId="814" priority="72" operator="endsWith" text="Pasa">
      <formula>RIGHT(K23,LEN("Pasa"))="Pasa"</formula>
    </cfRule>
  </conditionalFormatting>
  <conditionalFormatting sqref="J24">
    <cfRule type="expression" dxfId="813" priority="67">
      <formula>I24&lt;&gt;$B$9</formula>
    </cfRule>
  </conditionalFormatting>
  <conditionalFormatting sqref="K24">
    <cfRule type="beginsWith" dxfId="812" priority="68" operator="beginsWith" text="No pasa">
      <formula>LEFT(K24,LEN("No pasa"))="No pasa"</formula>
    </cfRule>
    <cfRule type="endsWith" dxfId="811" priority="69" operator="endsWith" text="Pasa">
      <formula>RIGHT(K24,LEN("Pasa"))="Pasa"</formula>
    </cfRule>
  </conditionalFormatting>
  <conditionalFormatting sqref="J25">
    <cfRule type="expression" dxfId="810" priority="64">
      <formula>I25&lt;&gt;$B$9</formula>
    </cfRule>
  </conditionalFormatting>
  <conditionalFormatting sqref="K25">
    <cfRule type="beginsWith" dxfId="809" priority="65" operator="beginsWith" text="No pasa">
      <formula>LEFT(K25,LEN("No pasa"))="No pasa"</formula>
    </cfRule>
    <cfRule type="endsWith" dxfId="808" priority="66" operator="endsWith" text="Pasa">
      <formula>RIGHT(K25,LEN("Pasa"))="Pasa"</formula>
    </cfRule>
  </conditionalFormatting>
  <conditionalFormatting sqref="J26">
    <cfRule type="expression" dxfId="807" priority="61">
      <formula>I26&lt;&gt;$B$9</formula>
    </cfRule>
  </conditionalFormatting>
  <conditionalFormatting sqref="K26">
    <cfRule type="beginsWith" dxfId="806" priority="62" operator="beginsWith" text="No pasa">
      <formula>LEFT(K26,LEN("No pasa"))="No pasa"</formula>
    </cfRule>
    <cfRule type="endsWith" dxfId="805" priority="63" operator="endsWith" text="Pasa">
      <formula>RIGHT(K26,LEN("Pasa"))="Pasa"</formula>
    </cfRule>
  </conditionalFormatting>
  <conditionalFormatting sqref="J27">
    <cfRule type="expression" dxfId="804" priority="58">
      <formula>I27&lt;&gt;$B$9</formula>
    </cfRule>
  </conditionalFormatting>
  <conditionalFormatting sqref="K27">
    <cfRule type="beginsWith" dxfId="803" priority="59" operator="beginsWith" text="No pasa">
      <formula>LEFT(K27,LEN("No pasa"))="No pasa"</formula>
    </cfRule>
    <cfRule type="endsWith" dxfId="802" priority="60" operator="endsWith" text="Pasa">
      <formula>RIGHT(K27,LEN("Pasa"))="Pasa"</formula>
    </cfRule>
  </conditionalFormatting>
  <conditionalFormatting sqref="J28">
    <cfRule type="expression" dxfId="801" priority="55">
      <formula>I28&lt;&gt;$B$9</formula>
    </cfRule>
  </conditionalFormatting>
  <conditionalFormatting sqref="K28">
    <cfRule type="beginsWith" dxfId="800" priority="56" operator="beginsWith" text="No pasa">
      <formula>LEFT(K28,LEN("No pasa"))="No pasa"</formula>
    </cfRule>
    <cfRule type="endsWith" dxfId="799" priority="57" operator="endsWith" text="Pasa">
      <formula>RIGHT(K28,LEN("Pasa"))="Pasa"</formula>
    </cfRule>
  </conditionalFormatting>
  <conditionalFormatting sqref="J29">
    <cfRule type="expression" dxfId="798" priority="52">
      <formula>I29&lt;&gt;$B$9</formula>
    </cfRule>
  </conditionalFormatting>
  <conditionalFormatting sqref="K29">
    <cfRule type="beginsWith" dxfId="797" priority="53" operator="beginsWith" text="No pasa">
      <formula>LEFT(K29,LEN("No pasa"))="No pasa"</formula>
    </cfRule>
    <cfRule type="endsWith" dxfId="796" priority="54" operator="endsWith" text="Pasa">
      <formula>RIGHT(K29,LEN("Pasa"))="Pasa"</formula>
    </cfRule>
  </conditionalFormatting>
  <conditionalFormatting sqref="J30">
    <cfRule type="expression" dxfId="795" priority="49">
      <formula>I30&lt;&gt;$B$9</formula>
    </cfRule>
  </conditionalFormatting>
  <conditionalFormatting sqref="K30">
    <cfRule type="beginsWith" dxfId="794" priority="50" operator="beginsWith" text="No pasa">
      <formula>LEFT(K30,LEN("No pasa"))="No pasa"</formula>
    </cfRule>
    <cfRule type="endsWith" dxfId="793" priority="51" operator="endsWith" text="Pasa">
      <formula>RIGHT(K30,LEN("Pasa"))="Pasa"</formula>
    </cfRule>
  </conditionalFormatting>
  <conditionalFormatting sqref="K31">
    <cfRule type="beginsWith" dxfId="792" priority="47" operator="beginsWith" text="No pasa">
      <formula>LEFT(K31,LEN("No pasa"))="No pasa"</formula>
    </cfRule>
    <cfRule type="endsWith" dxfId="791" priority="48" operator="endsWith" text="Pasa">
      <formula>RIGHT(K31,LEN("Pasa"))="Pasa"</formula>
    </cfRule>
  </conditionalFormatting>
  <conditionalFormatting sqref="K32">
    <cfRule type="beginsWith" dxfId="790" priority="44" operator="beginsWith" text="No pasa">
      <formula>LEFT(K32,LEN("No pasa"))="No pasa"</formula>
    </cfRule>
    <cfRule type="endsWith" dxfId="789" priority="45" operator="endsWith" text="Pasa">
      <formula>RIGHT(K32,LEN("Pasa"))="Pasa"</formula>
    </cfRule>
  </conditionalFormatting>
  <conditionalFormatting sqref="K33">
    <cfRule type="beginsWith" dxfId="788" priority="41" operator="beginsWith" text="No pasa">
      <formula>LEFT(K33,LEN("No pasa"))="No pasa"</formula>
    </cfRule>
    <cfRule type="endsWith" dxfId="787" priority="42" operator="endsWith" text="Pasa">
      <formula>RIGHT(K33,LEN("Pasa"))="Pasa"</formula>
    </cfRule>
  </conditionalFormatting>
  <conditionalFormatting sqref="K34">
    <cfRule type="beginsWith" dxfId="786" priority="38" operator="beginsWith" text="No pasa">
      <formula>LEFT(K34,LEN("No pasa"))="No pasa"</formula>
    </cfRule>
    <cfRule type="endsWith" dxfId="785" priority="39" operator="endsWith" text="Pasa">
      <formula>RIGHT(K34,LEN("Pasa"))="Pasa"</formula>
    </cfRule>
  </conditionalFormatting>
  <conditionalFormatting sqref="K35">
    <cfRule type="beginsWith" dxfId="784" priority="35" operator="beginsWith" text="No pasa">
      <formula>LEFT(K35,LEN("No pasa"))="No pasa"</formula>
    </cfRule>
    <cfRule type="endsWith" dxfId="783" priority="36" operator="endsWith" text="Pasa">
      <formula>RIGHT(K35,LEN("Pasa"))="Pasa"</formula>
    </cfRule>
  </conditionalFormatting>
  <conditionalFormatting sqref="K36">
    <cfRule type="beginsWith" dxfId="782" priority="32" operator="beginsWith" text="No pasa">
      <formula>LEFT(K36,LEN("No pasa"))="No pasa"</formula>
    </cfRule>
    <cfRule type="endsWith" dxfId="781" priority="33" operator="endsWith" text="Pasa">
      <formula>RIGHT(K36,LEN("Pasa"))="Pasa"</formula>
    </cfRule>
  </conditionalFormatting>
  <conditionalFormatting sqref="K37">
    <cfRule type="beginsWith" dxfId="780" priority="29" operator="beginsWith" text="No pasa">
      <formula>LEFT(K37,LEN("No pasa"))="No pasa"</formula>
    </cfRule>
    <cfRule type="endsWith" dxfId="779" priority="30" operator="endsWith" text="Pasa">
      <formula>RIGHT(K37,LEN("Pasa"))="Pasa"</formula>
    </cfRule>
  </conditionalFormatting>
  <conditionalFormatting sqref="K38">
    <cfRule type="beginsWith" dxfId="778" priority="26" operator="beginsWith" text="No pasa">
      <formula>LEFT(K38,LEN("No pasa"))="No pasa"</formula>
    </cfRule>
    <cfRule type="endsWith" dxfId="777" priority="27" operator="endsWith" text="Pasa">
      <formula>RIGHT(K38,LEN("Pasa"))="Pasa"</formula>
    </cfRule>
  </conditionalFormatting>
  <conditionalFormatting sqref="J33">
    <cfRule type="expression" dxfId="776" priority="10">
      <formula>I33&lt;&gt;$B$9</formula>
    </cfRule>
  </conditionalFormatting>
  <conditionalFormatting sqref="K39">
    <cfRule type="beginsWith" dxfId="775" priority="23" operator="beginsWith" text="No pasa">
      <formula>LEFT(K39,LEN("No pasa"))="No pasa"</formula>
    </cfRule>
    <cfRule type="endsWith" dxfId="774" priority="24" operator="endsWith" text="Pasa">
      <formula>RIGHT(K39,LEN("Pasa"))="Pasa"</formula>
    </cfRule>
  </conditionalFormatting>
  <conditionalFormatting sqref="J39">
    <cfRule type="expression" dxfId="773" priority="4">
      <formula>I39&lt;&gt;$B$9</formula>
    </cfRule>
  </conditionalFormatting>
  <conditionalFormatting sqref="K41">
    <cfRule type="beginsWith" dxfId="772" priority="17" operator="beginsWith" text="No pasa">
      <formula>LEFT(K41,LEN("No pasa"))="No pasa"</formula>
    </cfRule>
    <cfRule type="endsWith" dxfId="771" priority="18" operator="endsWith" text="Pasa">
      <formula>RIGHT(K41,LEN("Pasa"))="Pasa"</formula>
    </cfRule>
  </conditionalFormatting>
  <conditionalFormatting sqref="J42">
    <cfRule type="expression" dxfId="770" priority="1">
      <formula>I42&lt;&gt;$B$9</formula>
    </cfRule>
  </conditionalFormatting>
  <conditionalFormatting sqref="K42">
    <cfRule type="beginsWith" dxfId="769" priority="14" operator="beginsWith" text="No pasa">
      <formula>LEFT(K42,LEN("No pasa"))="No pasa"</formula>
    </cfRule>
    <cfRule type="endsWith" dxfId="768" priority="15" operator="endsWith" text="Pasa">
      <formula>RIGHT(K42,LEN("Pasa"))="Pasa"</formula>
    </cfRule>
  </conditionalFormatting>
  <conditionalFormatting sqref="J31">
    <cfRule type="expression" dxfId="767" priority="12">
      <formula>I31&lt;&gt;$B$9</formula>
    </cfRule>
  </conditionalFormatting>
  <conditionalFormatting sqref="J32">
    <cfRule type="expression" dxfId="766" priority="11">
      <formula>I32&lt;&gt;$B$9</formula>
    </cfRule>
  </conditionalFormatting>
  <conditionalFormatting sqref="J34">
    <cfRule type="expression" dxfId="765" priority="9">
      <formula>I34&lt;&gt;$B$9</formula>
    </cfRule>
  </conditionalFormatting>
  <conditionalFormatting sqref="J35">
    <cfRule type="expression" dxfId="764" priority="8">
      <formula>I35&lt;&gt;$B$9</formula>
    </cfRule>
  </conditionalFormatting>
  <conditionalFormatting sqref="J37">
    <cfRule type="expression" dxfId="763" priority="6">
      <formula>I37&lt;&gt;$B$9</formula>
    </cfRule>
  </conditionalFormatting>
  <conditionalFormatting sqref="J38">
    <cfRule type="expression" dxfId="762" priority="5">
      <formula>I38&lt;&gt;$B$9</formula>
    </cfRule>
  </conditionalFormatting>
  <conditionalFormatting sqref="J40">
    <cfRule type="expression" dxfId="761" priority="3">
      <formula>I40&lt;&gt;$B$9</formula>
    </cfRule>
  </conditionalFormatting>
  <conditionalFormatting sqref="J41">
    <cfRule type="expression" dxfId="760" priority="2">
      <formula>I41&lt;&gt;$B$9</formula>
    </cfRule>
  </conditionalFormatting>
  <pageMargins left="0.70866141732283472" right="0.70866141732283472" top="0.74803149606299213" bottom="0.74803149606299213" header="0.31496062992125984" footer="0.31496062992125984"/>
  <pageSetup scale="56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opLeftCell="A16" workbookViewId="0">
      <selection activeCell="K28" sqref="K28"/>
    </sheetView>
  </sheetViews>
  <sheetFormatPr defaultColWidth="8.85546875" defaultRowHeight="15" x14ac:dyDescent="0.25"/>
  <cols>
    <col min="1" max="1" width="31.140625" style="1" customWidth="1"/>
    <col min="2" max="4" width="10.42578125" style="1" customWidth="1"/>
    <col min="5" max="5" width="15" style="1" customWidth="1"/>
    <col min="6" max="6" width="10.42578125" style="1" hidden="1" customWidth="1"/>
    <col min="7" max="7" width="12.140625" style="1" customWidth="1"/>
    <col min="8" max="8" width="18.140625" style="1" customWidth="1"/>
    <col min="9" max="17" width="8.85546875" style="1"/>
    <col min="18" max="18" width="10.7109375" style="10" hidden="1" customWidth="1"/>
    <col min="19" max="16384" width="8.85546875" style="1"/>
  </cols>
  <sheetData>
    <row r="1" spans="1:18" x14ac:dyDescent="0.25">
      <c r="A1" s="12" t="s">
        <v>126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59">
        <f>+IF(R5=TRUE,(B9/2)+1,(B9/2)+0.5)</f>
        <v>0.5</v>
      </c>
      <c r="K6" s="47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</row>
    <row r="9" spans="1:18" x14ac:dyDescent="0.25">
      <c r="A9" s="82" t="s">
        <v>24</v>
      </c>
      <c r="B9" s="157"/>
      <c r="C9" s="103"/>
      <c r="D9" s="103"/>
      <c r="E9" s="103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F12" s="9"/>
      <c r="G12" s="9"/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F13" s="9"/>
      <c r="G13" s="9"/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110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customHeight="1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40</v>
      </c>
      <c r="B19" s="50"/>
      <c r="C19" s="50"/>
      <c r="D19" s="50"/>
      <c r="E19" s="50"/>
      <c r="F19" s="4">
        <f>SUM(B19:E19)</f>
        <v>0</v>
      </c>
      <c r="G19" s="64">
        <f>SUM(B19:D19)</f>
        <v>0</v>
      </c>
      <c r="H19" s="3" t="str">
        <f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41</v>
      </c>
      <c r="B20" s="13"/>
      <c r="C20" s="13"/>
      <c r="D20" s="13"/>
      <c r="E20" s="13"/>
      <c r="F20" s="4">
        <f t="shared" ref="F20:F21" si="0">SUM(B20:E20)</f>
        <v>0</v>
      </c>
      <c r="G20" s="63">
        <f>SUM(B20:D20)</f>
        <v>0</v>
      </c>
      <c r="H20" s="104" t="str">
        <f>+IF(B20&gt;=$J$6,"Aprobado",IF(C20&gt;=$J$6,"No Aprobado","Aprobado con cambio"))</f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21" si="1">IF(H20&lt;&gt;"Aprobado",1,0)</f>
        <v>1</v>
      </c>
    </row>
    <row r="21" spans="1:18" ht="30" customHeight="1" x14ac:dyDescent="0.25">
      <c r="A21" s="14" t="s">
        <v>42</v>
      </c>
      <c r="B21" s="50"/>
      <c r="C21" s="50"/>
      <c r="D21" s="50"/>
      <c r="E21" s="50"/>
      <c r="F21" s="4">
        <f t="shared" si="0"/>
        <v>0</v>
      </c>
      <c r="G21" s="64">
        <f>SUM(B21:D21)</f>
        <v>0</v>
      </c>
      <c r="H21" s="104" t="str">
        <f>+IF(B21&gt;=$J$6,"Aprobado",IF(C21&gt;=$J$6,"No Aprobado","Aprobado con cambio"))</f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1"/>
        <v>1</v>
      </c>
    </row>
    <row r="24" spans="1:18" ht="15.75" x14ac:dyDescent="0.25">
      <c r="A24" s="177" t="s">
        <v>0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18" x14ac:dyDescent="0.25">
      <c r="A25" s="2"/>
    </row>
    <row r="26" spans="1:18" x14ac:dyDescent="0.25">
      <c r="A26" s="2"/>
    </row>
    <row r="27" spans="1:18" x14ac:dyDescent="0.25">
      <c r="A27" s="2"/>
    </row>
  </sheetData>
  <mergeCells count="16">
    <mergeCell ref="A2:Q2"/>
    <mergeCell ref="A24:Q24"/>
    <mergeCell ref="I18:Q18"/>
    <mergeCell ref="I19:Q19"/>
    <mergeCell ref="I20:Q20"/>
    <mergeCell ref="I21:Q21"/>
    <mergeCell ref="A4:Q4"/>
    <mergeCell ref="A15:Q15"/>
    <mergeCell ref="B17:E17"/>
    <mergeCell ref="H12:I13"/>
    <mergeCell ref="J12:Q13"/>
    <mergeCell ref="H10:I11"/>
    <mergeCell ref="J10:Q11"/>
    <mergeCell ref="B6:E6"/>
    <mergeCell ref="B10:E10"/>
    <mergeCell ref="B11:E11"/>
  </mergeCells>
  <conditionalFormatting sqref="A19">
    <cfRule type="expression" dxfId="759" priority="24">
      <formula>F19&lt;&gt;$B$9</formula>
    </cfRule>
  </conditionalFormatting>
  <conditionalFormatting sqref="A20:A21">
    <cfRule type="expression" dxfId="758" priority="23">
      <formula>F20&lt;&gt;$B$9</formula>
    </cfRule>
  </conditionalFormatting>
  <conditionalFormatting sqref="H19">
    <cfRule type="beginsWith" dxfId="757" priority="16" operator="beginsWith" text="No Aprobado">
      <formula>LEFT(H19,LEN("No Aprobado"))="No Aprobado"</formula>
    </cfRule>
    <cfRule type="endsWith" dxfId="756" priority="17" operator="endsWith" text="Aprobado">
      <formula>RIGHT(H19,LEN("Aprobado"))="Aprobado"</formula>
    </cfRule>
    <cfRule type="beginsWith" dxfId="755" priority="18" operator="beginsWith" text="Aprobado con cambio">
      <formula>LEFT(H19,LEN("Aprobado con cambio"))="Aprobado con cambio"</formula>
    </cfRule>
  </conditionalFormatting>
  <conditionalFormatting sqref="G19:G21">
    <cfRule type="expression" dxfId="754" priority="7">
      <formula>F19&lt;&gt;$B$9</formula>
    </cfRule>
  </conditionalFormatting>
  <conditionalFormatting sqref="H20">
    <cfRule type="beginsWith" dxfId="753" priority="4" operator="beginsWith" text="No Aprobado">
      <formula>LEFT(H20,LEN("No Aprobado"))="No Aprobado"</formula>
    </cfRule>
    <cfRule type="endsWith" dxfId="752" priority="5" operator="endsWith" text="Aprobado">
      <formula>RIGHT(H20,LEN("Aprobado"))="Aprobado"</formula>
    </cfRule>
    <cfRule type="beginsWith" dxfId="751" priority="6" operator="beginsWith" text="Aprobado con cambio">
      <formula>LEFT(H20,LEN("Aprobado con cambio"))="Aprobado con cambio"</formula>
    </cfRule>
  </conditionalFormatting>
  <conditionalFormatting sqref="H21">
    <cfRule type="beginsWith" dxfId="750" priority="1" operator="beginsWith" text="No Aprobado">
      <formula>LEFT(H21,LEN("No Aprobado"))="No Aprobado"</formula>
    </cfRule>
    <cfRule type="endsWith" dxfId="749" priority="2" operator="endsWith" text="Aprobado">
      <formula>RIGHT(H21,LEN("Aprobado"))="Aprobado"</formula>
    </cfRule>
    <cfRule type="beginsWith" dxfId="748" priority="3" operator="beginsWith" text="Aprobado con cambio">
      <formula>LEFT(H21,LEN("Aprobado con cambio"))="Aprobado con cambio"</formula>
    </cfRule>
  </conditionalFormatting>
  <pageMargins left="0.70866141732283472" right="0.70866141732283472" top="0.74803149606299213" bottom="0.74803149606299213" header="0.31496062992125984" footer="0.31496062992125984"/>
  <pageSetup scale="4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9" workbookViewId="0">
      <selection activeCell="H6" sqref="H6"/>
    </sheetView>
  </sheetViews>
  <sheetFormatPr defaultColWidth="8.85546875" defaultRowHeight="15" x14ac:dyDescent="0.25"/>
  <cols>
    <col min="1" max="1" width="36.7109375" style="1" customWidth="1"/>
    <col min="2" max="5" width="15" style="1" customWidth="1"/>
    <col min="6" max="7" width="10.42578125" style="1" customWidth="1"/>
    <col min="8" max="8" width="12.14062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7" x14ac:dyDescent="0.25">
      <c r="A1" s="12" t="s">
        <v>125</v>
      </c>
    </row>
    <row r="2" spans="1:17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s="103" customFormat="1" x14ac:dyDescent="0.25">
      <c r="A3" s="111"/>
      <c r="I3" s="110"/>
    </row>
    <row r="4" spans="1:1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7" x14ac:dyDescent="0.25">
      <c r="A6" s="82" t="s">
        <v>26</v>
      </c>
      <c r="B6" s="206">
        <f>+'4. RECOMENDACIONES cap. 4'!B6</f>
        <v>0</v>
      </c>
      <c r="C6" s="207"/>
      <c r="D6" s="207"/>
      <c r="E6" s="208"/>
      <c r="F6" s="9"/>
      <c r="G6" s="84"/>
      <c r="H6" s="83" t="s">
        <v>29</v>
      </c>
      <c r="I6" s="11">
        <f>'4. RECOMENDACIONES cap. 4'!J6</f>
        <v>0.5</v>
      </c>
      <c r="J6" s="149">
        <f>+I6</f>
        <v>0.5</v>
      </c>
    </row>
    <row r="7" spans="1:17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7" x14ac:dyDescent="0.25">
      <c r="A8" s="82" t="s">
        <v>25</v>
      </c>
      <c r="B8" s="148">
        <f>+'4. RECOMENDACIONES cap. 4'!B8</f>
        <v>0</v>
      </c>
      <c r="C8" s="103"/>
      <c r="D8" s="103"/>
      <c r="E8" s="103"/>
    </row>
    <row r="9" spans="1:17" x14ac:dyDescent="0.25">
      <c r="A9" s="82" t="s">
        <v>24</v>
      </c>
      <c r="B9" s="155">
        <f>+'4. RECOMENDACIONES cap. 4'!B9</f>
        <v>0</v>
      </c>
      <c r="C9" s="103"/>
      <c r="D9" s="103"/>
      <c r="E9" s="103"/>
      <c r="G9" s="10"/>
      <c r="H9" s="10"/>
    </row>
    <row r="10" spans="1:17" x14ac:dyDescent="0.25">
      <c r="A10" s="82" t="s">
        <v>23</v>
      </c>
      <c r="B10" s="209">
        <f>+'4. RECOMENDACIONES cap. 4'!B10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5">
      <c r="A11" s="82" t="s">
        <v>21</v>
      </c>
      <c r="B11" s="212">
        <f>+'4. RECOMENDACIONES cap. 4'!B11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7" x14ac:dyDescent="0.25">
      <c r="B12" s="48"/>
      <c r="C12" s="48"/>
      <c r="D12" s="9"/>
      <c r="E12" s="9"/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17" x14ac:dyDescent="0.25">
      <c r="B13" s="48"/>
      <c r="C13" s="48"/>
      <c r="D13" s="9"/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17" x14ac:dyDescent="0.25">
      <c r="A14" s="97" t="s">
        <v>188</v>
      </c>
    </row>
    <row r="15" spans="1:17" ht="29.25" customHeight="1" x14ac:dyDescent="0.25">
      <c r="A15" s="200" t="s">
        <v>110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7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32.25" customHeight="1" x14ac:dyDescent="0.25">
      <c r="B17" s="103"/>
      <c r="C17" s="103"/>
      <c r="D17" s="103"/>
      <c r="E17" s="103"/>
      <c r="F17" s="168" t="s">
        <v>189</v>
      </c>
      <c r="G17" s="169"/>
      <c r="H17" s="169"/>
      <c r="I17" s="170"/>
      <c r="J17" s="19"/>
      <c r="K17" s="7"/>
    </row>
    <row r="18" spans="1:17" ht="30" customHeight="1" x14ac:dyDescent="0.25">
      <c r="A18" s="153" t="s">
        <v>18</v>
      </c>
      <c r="B18" s="203" t="s">
        <v>191</v>
      </c>
      <c r="C18" s="203"/>
      <c r="D18" s="203"/>
      <c r="E18" s="203"/>
      <c r="F18" s="152" t="s">
        <v>17</v>
      </c>
      <c r="G18" s="152" t="s">
        <v>16</v>
      </c>
      <c r="H18" s="152" t="s">
        <v>14</v>
      </c>
      <c r="I18" s="153" t="s">
        <v>13</v>
      </c>
      <c r="J18" s="153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96" t="str">
        <f>+'4. RECOMENDACIONES cap. 4'!A19</f>
        <v>21. Concepto de formación</v>
      </c>
      <c r="B19" s="199"/>
      <c r="C19" s="199"/>
      <c r="D19" s="199"/>
      <c r="E19" s="199"/>
      <c r="F19" s="143"/>
      <c r="G19" s="143"/>
      <c r="H19" s="143"/>
      <c r="I19" s="105">
        <f>SUM(F19:H19)</f>
        <v>0</v>
      </c>
      <c r="J19" s="150">
        <f t="shared" ref="J19:J36" si="0">SUM(F19:G19)</f>
        <v>0</v>
      </c>
      <c r="K19" s="3" t="str">
        <f t="shared" ref="K19:K36" si="1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156"/>
      <c r="B20" s="199"/>
      <c r="C20" s="199"/>
      <c r="D20" s="199"/>
      <c r="E20" s="199"/>
      <c r="F20" s="143"/>
      <c r="G20" s="143"/>
      <c r="H20" s="143"/>
      <c r="I20" s="105">
        <f t="shared" ref="I20:I36" si="2">SUM(F20:H20)</f>
        <v>0</v>
      </c>
      <c r="J20" s="150">
        <f t="shared" si="0"/>
        <v>0</v>
      </c>
      <c r="K20" s="3" t="str">
        <f t="shared" si="1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156"/>
      <c r="B21" s="199"/>
      <c r="C21" s="199"/>
      <c r="D21" s="199"/>
      <c r="E21" s="199"/>
      <c r="F21" s="143"/>
      <c r="G21" s="143"/>
      <c r="H21" s="143"/>
      <c r="I21" s="105">
        <f t="shared" si="2"/>
        <v>0</v>
      </c>
      <c r="J21" s="150">
        <f t="shared" si="0"/>
        <v>0</v>
      </c>
      <c r="K21" s="3" t="str">
        <f t="shared" si="1"/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156"/>
      <c r="B22" s="199"/>
      <c r="C22" s="199"/>
      <c r="D22" s="199"/>
      <c r="E22" s="199"/>
      <c r="F22" s="143"/>
      <c r="G22" s="143"/>
      <c r="H22" s="143"/>
      <c r="I22" s="105">
        <f t="shared" ref="I22" si="3">SUM(F22:H22)</f>
        <v>0</v>
      </c>
      <c r="J22" s="150">
        <f t="shared" si="0"/>
        <v>0</v>
      </c>
      <c r="K22" s="3" t="str">
        <f t="shared" si="1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156"/>
      <c r="B23" s="199"/>
      <c r="C23" s="199"/>
      <c r="D23" s="199"/>
      <c r="E23" s="199"/>
      <c r="F23" s="143"/>
      <c r="G23" s="143"/>
      <c r="H23" s="143"/>
      <c r="I23" s="105">
        <f t="shared" si="2"/>
        <v>0</v>
      </c>
      <c r="J23" s="150">
        <f t="shared" si="0"/>
        <v>0</v>
      </c>
      <c r="K23" s="3" t="str">
        <f t="shared" si="1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156"/>
      <c r="B24" s="199"/>
      <c r="C24" s="199"/>
      <c r="D24" s="199"/>
      <c r="E24" s="199"/>
      <c r="F24" s="143"/>
      <c r="G24" s="143"/>
      <c r="H24" s="143"/>
      <c r="I24" s="105">
        <f t="shared" si="2"/>
        <v>0</v>
      </c>
      <c r="J24" s="150">
        <f t="shared" si="0"/>
        <v>0</v>
      </c>
      <c r="K24" s="3" t="str">
        <f t="shared" si="1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95" t="str">
        <f>+'4. RECOMENDACIONES cap. 4'!A20</f>
        <v>22. Medios de formación</v>
      </c>
      <c r="B25" s="205"/>
      <c r="C25" s="205"/>
      <c r="D25" s="205"/>
      <c r="E25" s="205"/>
      <c r="F25" s="112"/>
      <c r="G25" s="112"/>
      <c r="H25" s="112"/>
      <c r="I25" s="105">
        <f t="shared" si="2"/>
        <v>0</v>
      </c>
      <c r="J25" s="154">
        <f t="shared" si="0"/>
        <v>0</v>
      </c>
      <c r="K25" s="3" t="str">
        <f t="shared" si="1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146"/>
      <c r="B26" s="205"/>
      <c r="C26" s="205"/>
      <c r="D26" s="205"/>
      <c r="E26" s="205"/>
      <c r="F26" s="112"/>
      <c r="G26" s="112"/>
      <c r="H26" s="112"/>
      <c r="I26" s="105">
        <f t="shared" si="2"/>
        <v>0</v>
      </c>
      <c r="J26" s="154">
        <f t="shared" si="0"/>
        <v>0</v>
      </c>
      <c r="K26" s="3" t="str">
        <f t="shared" si="1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146"/>
      <c r="B27" s="205"/>
      <c r="C27" s="205"/>
      <c r="D27" s="205"/>
      <c r="E27" s="205"/>
      <c r="F27" s="112"/>
      <c r="G27" s="112"/>
      <c r="H27" s="112"/>
      <c r="I27" s="105">
        <f t="shared" si="2"/>
        <v>0</v>
      </c>
      <c r="J27" s="154">
        <f t="shared" si="0"/>
        <v>0</v>
      </c>
      <c r="K27" s="3" t="str">
        <f t="shared" si="1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146"/>
      <c r="B28" s="205"/>
      <c r="C28" s="205"/>
      <c r="D28" s="205"/>
      <c r="E28" s="205"/>
      <c r="F28" s="112"/>
      <c r="G28" s="112"/>
      <c r="H28" s="112"/>
      <c r="I28" s="105">
        <f t="shared" si="2"/>
        <v>0</v>
      </c>
      <c r="J28" s="154">
        <f t="shared" si="0"/>
        <v>0</v>
      </c>
      <c r="K28" s="3" t="str">
        <f t="shared" si="1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146"/>
      <c r="B29" s="205"/>
      <c r="C29" s="205"/>
      <c r="D29" s="205"/>
      <c r="E29" s="205"/>
      <c r="F29" s="112"/>
      <c r="G29" s="112"/>
      <c r="H29" s="112"/>
      <c r="I29" s="105">
        <f t="shared" si="2"/>
        <v>0</v>
      </c>
      <c r="J29" s="154">
        <f t="shared" si="0"/>
        <v>0</v>
      </c>
      <c r="K29" s="3" t="str">
        <f t="shared" si="1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146"/>
      <c r="B30" s="205"/>
      <c r="C30" s="205"/>
      <c r="D30" s="205"/>
      <c r="E30" s="205"/>
      <c r="F30" s="112"/>
      <c r="G30" s="112"/>
      <c r="H30" s="112"/>
      <c r="I30" s="105">
        <f t="shared" si="2"/>
        <v>0</v>
      </c>
      <c r="J30" s="154">
        <f t="shared" si="0"/>
        <v>0</v>
      </c>
      <c r="K30" s="3" t="str">
        <f t="shared" si="1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96" t="str">
        <f>+'4. RECOMENDACIONES cap. 4'!A21</f>
        <v>23. Capacitación</v>
      </c>
      <c r="B31" s="199"/>
      <c r="C31" s="199"/>
      <c r="D31" s="199"/>
      <c r="E31" s="199"/>
      <c r="F31" s="143"/>
      <c r="G31" s="143"/>
      <c r="H31" s="143"/>
      <c r="I31" s="105">
        <f t="shared" si="2"/>
        <v>0</v>
      </c>
      <c r="J31" s="150">
        <f t="shared" si="0"/>
        <v>0</v>
      </c>
      <c r="K31" s="3" t="str">
        <f t="shared" si="1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156"/>
      <c r="B32" s="199"/>
      <c r="C32" s="199"/>
      <c r="D32" s="199"/>
      <c r="E32" s="199"/>
      <c r="F32" s="143"/>
      <c r="G32" s="143"/>
      <c r="H32" s="143"/>
      <c r="I32" s="105">
        <f t="shared" si="2"/>
        <v>0</v>
      </c>
      <c r="J32" s="150">
        <f t="shared" si="0"/>
        <v>0</v>
      </c>
      <c r="K32" s="3" t="str">
        <f t="shared" si="1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156"/>
      <c r="B33" s="199"/>
      <c r="C33" s="199"/>
      <c r="D33" s="199"/>
      <c r="E33" s="199"/>
      <c r="F33" s="143"/>
      <c r="G33" s="143"/>
      <c r="H33" s="143"/>
      <c r="I33" s="105">
        <f t="shared" si="2"/>
        <v>0</v>
      </c>
      <c r="J33" s="150">
        <f t="shared" si="0"/>
        <v>0</v>
      </c>
      <c r="K33" s="3" t="str">
        <f t="shared" si="1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156"/>
      <c r="B34" s="199"/>
      <c r="C34" s="199"/>
      <c r="D34" s="199"/>
      <c r="E34" s="199"/>
      <c r="F34" s="143"/>
      <c r="G34" s="143"/>
      <c r="H34" s="143"/>
      <c r="I34" s="105">
        <f t="shared" si="2"/>
        <v>0</v>
      </c>
      <c r="J34" s="150">
        <f t="shared" si="0"/>
        <v>0</v>
      </c>
      <c r="K34" s="3" t="str">
        <f t="shared" si="1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156"/>
      <c r="B35" s="199"/>
      <c r="C35" s="199"/>
      <c r="D35" s="199"/>
      <c r="E35" s="199"/>
      <c r="F35" s="143"/>
      <c r="G35" s="143"/>
      <c r="H35" s="143"/>
      <c r="I35" s="105">
        <f t="shared" si="2"/>
        <v>0</v>
      </c>
      <c r="J35" s="150">
        <f t="shared" si="0"/>
        <v>0</v>
      </c>
      <c r="K35" s="3" t="str">
        <f t="shared" si="1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156"/>
      <c r="B36" s="199"/>
      <c r="C36" s="199"/>
      <c r="D36" s="199"/>
      <c r="E36" s="199"/>
      <c r="F36" s="143"/>
      <c r="G36" s="143"/>
      <c r="H36" s="143"/>
      <c r="I36" s="105">
        <f t="shared" si="2"/>
        <v>0</v>
      </c>
      <c r="J36" s="150">
        <f t="shared" si="0"/>
        <v>0</v>
      </c>
      <c r="K36" s="3" t="str">
        <f t="shared" si="1"/>
        <v>No pasa</v>
      </c>
      <c r="L36" s="193"/>
      <c r="M36" s="194"/>
      <c r="N36" s="194"/>
      <c r="O36" s="194"/>
      <c r="P36" s="194"/>
      <c r="Q36" s="195"/>
    </row>
    <row r="38" spans="1:17" ht="15.75" x14ac:dyDescent="0.25">
      <c r="A38" s="177" t="s">
        <v>0</v>
      </c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</sheetData>
  <mergeCells count="50">
    <mergeCell ref="B28:E28"/>
    <mergeCell ref="B29:E29"/>
    <mergeCell ref="A2:Q2"/>
    <mergeCell ref="B30:E30"/>
    <mergeCell ref="B31:E31"/>
    <mergeCell ref="L18:Q18"/>
    <mergeCell ref="L19:Q19"/>
    <mergeCell ref="L20:Q20"/>
    <mergeCell ref="A4:Q4"/>
    <mergeCell ref="A15:Q15"/>
    <mergeCell ref="F17:I17"/>
    <mergeCell ref="G12:H13"/>
    <mergeCell ref="I12:P13"/>
    <mergeCell ref="G10:H11"/>
    <mergeCell ref="I10:P11"/>
    <mergeCell ref="B6:E6"/>
    <mergeCell ref="B27:E2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10:E10"/>
    <mergeCell ref="B11:E11"/>
    <mergeCell ref="L21:Q21"/>
    <mergeCell ref="L22:Q22"/>
    <mergeCell ref="L23:Q23"/>
    <mergeCell ref="L24:Q24"/>
    <mergeCell ref="L25:Q25"/>
    <mergeCell ref="L26:Q26"/>
    <mergeCell ref="L27:Q27"/>
    <mergeCell ref="L28:Q28"/>
    <mergeCell ref="L29:Q29"/>
    <mergeCell ref="L30:Q30"/>
    <mergeCell ref="A38:Q38"/>
    <mergeCell ref="L36:Q36"/>
    <mergeCell ref="L31:Q31"/>
    <mergeCell ref="L32:Q32"/>
    <mergeCell ref="L33:Q33"/>
    <mergeCell ref="L34:Q34"/>
    <mergeCell ref="L35:Q35"/>
    <mergeCell ref="B35:E35"/>
    <mergeCell ref="B36:E36"/>
    <mergeCell ref="B34:E34"/>
    <mergeCell ref="B32:E32"/>
    <mergeCell ref="B33:E33"/>
  </mergeCells>
  <conditionalFormatting sqref="K34">
    <cfRule type="beginsWith" dxfId="747" priority="26" operator="beginsWith" text="No pasa">
      <formula>LEFT(K34,LEN("No pasa"))="No pasa"</formula>
    </cfRule>
    <cfRule type="endsWith" dxfId="746" priority="27" operator="endsWith" text="Pasa">
      <formula>RIGHT(K34,LEN("Pasa"))="Pasa"</formula>
    </cfRule>
  </conditionalFormatting>
  <conditionalFormatting sqref="J30">
    <cfRule type="expression" dxfId="745" priority="7">
      <formula>I30&lt;&gt;$B$9</formula>
    </cfRule>
  </conditionalFormatting>
  <conditionalFormatting sqref="K19">
    <cfRule type="beginsWith" dxfId="744" priority="77" operator="beginsWith" text="No pasa">
      <formula>LEFT(K19,LEN("No pasa"))="No pasa"</formula>
    </cfRule>
    <cfRule type="endsWith" dxfId="743" priority="78" operator="endsWith" text="Pasa">
      <formula>RIGHT(K19,LEN("Pasa"))="Pasa"</formula>
    </cfRule>
  </conditionalFormatting>
  <conditionalFormatting sqref="K20">
    <cfRule type="beginsWith" dxfId="742" priority="68" operator="beginsWith" text="No pasa">
      <formula>LEFT(K20,LEN("No pasa"))="No pasa"</formula>
    </cfRule>
    <cfRule type="endsWith" dxfId="741" priority="69" operator="endsWith" text="Pasa">
      <formula>RIGHT(K20,LEN("Pasa"))="Pasa"</formula>
    </cfRule>
  </conditionalFormatting>
  <conditionalFormatting sqref="K21">
    <cfRule type="beginsWith" dxfId="740" priority="65" operator="beginsWith" text="No pasa">
      <formula>LEFT(K21,LEN("No pasa"))="No pasa"</formula>
    </cfRule>
    <cfRule type="endsWith" dxfId="739" priority="66" operator="endsWith" text="Pasa">
      <formula>RIGHT(K21,LEN("Pasa"))="Pasa"</formula>
    </cfRule>
  </conditionalFormatting>
  <conditionalFormatting sqref="K22">
    <cfRule type="beginsWith" dxfId="738" priority="62" operator="beginsWith" text="No pasa">
      <formula>LEFT(K22,LEN("No pasa"))="No pasa"</formula>
    </cfRule>
    <cfRule type="endsWith" dxfId="737" priority="63" operator="endsWith" text="Pasa">
      <formula>RIGHT(K22,LEN("Pasa"))="Pasa"</formula>
    </cfRule>
  </conditionalFormatting>
  <conditionalFormatting sqref="K23">
    <cfRule type="beginsWith" dxfId="736" priority="59" operator="beginsWith" text="No pasa">
      <formula>LEFT(K23,LEN("No pasa"))="No pasa"</formula>
    </cfRule>
    <cfRule type="endsWith" dxfId="735" priority="60" operator="endsWith" text="Pasa">
      <formula>RIGHT(K23,LEN("Pasa"))="Pasa"</formula>
    </cfRule>
  </conditionalFormatting>
  <conditionalFormatting sqref="K24">
    <cfRule type="beginsWith" dxfId="734" priority="56" operator="beginsWith" text="No pasa">
      <formula>LEFT(K24,LEN("No pasa"))="No pasa"</formula>
    </cfRule>
    <cfRule type="endsWith" dxfId="733" priority="57" operator="endsWith" text="Pasa">
      <formula>RIGHT(K24,LEN("Pasa"))="Pasa"</formula>
    </cfRule>
  </conditionalFormatting>
  <conditionalFormatting sqref="K25">
    <cfRule type="beginsWith" dxfId="732" priority="53" operator="beginsWith" text="No pasa">
      <formula>LEFT(K25,LEN("No pasa"))="No pasa"</formula>
    </cfRule>
    <cfRule type="endsWith" dxfId="731" priority="54" operator="endsWith" text="Pasa">
      <formula>RIGHT(K25,LEN("Pasa"))="Pasa"</formula>
    </cfRule>
  </conditionalFormatting>
  <conditionalFormatting sqref="K26">
    <cfRule type="beginsWith" dxfId="730" priority="50" operator="beginsWith" text="No pasa">
      <formula>LEFT(K26,LEN("No pasa"))="No pasa"</formula>
    </cfRule>
    <cfRule type="endsWith" dxfId="729" priority="51" operator="endsWith" text="Pasa">
      <formula>RIGHT(K26,LEN("Pasa"))="Pasa"</formula>
    </cfRule>
  </conditionalFormatting>
  <conditionalFormatting sqref="K27">
    <cfRule type="beginsWith" dxfId="728" priority="47" operator="beginsWith" text="No pasa">
      <formula>LEFT(K27,LEN("No pasa"))="No pasa"</formula>
    </cfRule>
    <cfRule type="endsWith" dxfId="727" priority="48" operator="endsWith" text="Pasa">
      <formula>RIGHT(K27,LEN("Pasa"))="Pasa"</formula>
    </cfRule>
  </conditionalFormatting>
  <conditionalFormatting sqref="K28">
    <cfRule type="beginsWith" dxfId="726" priority="44" operator="beginsWith" text="No pasa">
      <formula>LEFT(K28,LEN("No pasa"))="No pasa"</formula>
    </cfRule>
    <cfRule type="endsWith" dxfId="725" priority="45" operator="endsWith" text="Pasa">
      <formula>RIGHT(K28,LEN("Pasa"))="Pasa"</formula>
    </cfRule>
  </conditionalFormatting>
  <conditionalFormatting sqref="K29">
    <cfRule type="beginsWith" dxfId="724" priority="41" operator="beginsWith" text="No pasa">
      <formula>LEFT(K29,LEN("No pasa"))="No pasa"</formula>
    </cfRule>
    <cfRule type="endsWith" dxfId="723" priority="42" operator="endsWith" text="Pasa">
      <formula>RIGHT(K29,LEN("Pasa"))="Pasa"</formula>
    </cfRule>
  </conditionalFormatting>
  <conditionalFormatting sqref="K30">
    <cfRule type="beginsWith" dxfId="722" priority="38" operator="beginsWith" text="No pasa">
      <formula>LEFT(K30,LEN("No pasa"))="No pasa"</formula>
    </cfRule>
    <cfRule type="endsWith" dxfId="721" priority="39" operator="endsWith" text="Pasa">
      <formula>RIGHT(K30,LEN("Pasa"))="Pasa"</formula>
    </cfRule>
  </conditionalFormatting>
  <conditionalFormatting sqref="J21">
    <cfRule type="expression" dxfId="720" priority="16">
      <formula>I21&lt;&gt;$B$9</formula>
    </cfRule>
  </conditionalFormatting>
  <conditionalFormatting sqref="K31">
    <cfRule type="beginsWith" dxfId="719" priority="35" operator="beginsWith" text="No pasa">
      <formula>LEFT(K31,LEN("No pasa"))="No pasa"</formula>
    </cfRule>
    <cfRule type="endsWith" dxfId="718" priority="36" operator="endsWith" text="Pasa">
      <formula>RIGHT(K31,LEN("Pasa"))="Pasa"</formula>
    </cfRule>
  </conditionalFormatting>
  <conditionalFormatting sqref="J24">
    <cfRule type="expression" dxfId="717" priority="13">
      <formula>I24&lt;&gt;$B$9</formula>
    </cfRule>
  </conditionalFormatting>
  <conditionalFormatting sqref="K32">
    <cfRule type="beginsWith" dxfId="716" priority="32" operator="beginsWith" text="No pasa">
      <formula>LEFT(K32,LEN("No pasa"))="No pasa"</formula>
    </cfRule>
    <cfRule type="endsWith" dxfId="715" priority="33" operator="endsWith" text="Pasa">
      <formula>RIGHT(K32,LEN("Pasa"))="Pasa"</formula>
    </cfRule>
  </conditionalFormatting>
  <conditionalFormatting sqref="J27">
    <cfRule type="expression" dxfId="714" priority="10">
      <formula>I27&lt;&gt;$B$9</formula>
    </cfRule>
  </conditionalFormatting>
  <conditionalFormatting sqref="K33">
    <cfRule type="beginsWith" dxfId="713" priority="29" operator="beginsWith" text="No pasa">
      <formula>LEFT(K33,LEN("No pasa"))="No pasa"</formula>
    </cfRule>
    <cfRule type="endsWith" dxfId="712" priority="30" operator="endsWith" text="Pasa">
      <formula>RIGHT(K33,LEN("Pasa"))="Pasa"</formula>
    </cfRule>
  </conditionalFormatting>
  <conditionalFormatting sqref="J33">
    <cfRule type="expression" dxfId="711" priority="4">
      <formula>I33&lt;&gt;$B$9</formula>
    </cfRule>
  </conditionalFormatting>
  <conditionalFormatting sqref="K35">
    <cfRule type="beginsWith" dxfId="710" priority="23" operator="beginsWith" text="No pasa">
      <formula>LEFT(K35,LEN("No pasa"))="No pasa"</formula>
    </cfRule>
    <cfRule type="endsWith" dxfId="709" priority="24" operator="endsWith" text="Pasa">
      <formula>RIGHT(K35,LEN("Pasa"))="Pasa"</formula>
    </cfRule>
  </conditionalFormatting>
  <conditionalFormatting sqref="J36">
    <cfRule type="expression" dxfId="708" priority="1">
      <formula>I36&lt;&gt;$B$9</formula>
    </cfRule>
  </conditionalFormatting>
  <conditionalFormatting sqref="K36">
    <cfRule type="beginsWith" dxfId="707" priority="20" operator="beginsWith" text="No pasa">
      <formula>LEFT(K36,LEN("No pasa"))="No pasa"</formula>
    </cfRule>
    <cfRule type="endsWith" dxfId="706" priority="21" operator="endsWith" text="Pasa">
      <formula>RIGHT(K36,LEN("Pasa"))="Pasa"</formula>
    </cfRule>
  </conditionalFormatting>
  <conditionalFormatting sqref="J19">
    <cfRule type="expression" dxfId="705" priority="18">
      <formula>I19&lt;&gt;$B$9</formula>
    </cfRule>
  </conditionalFormatting>
  <conditionalFormatting sqref="J20">
    <cfRule type="expression" dxfId="704" priority="17">
      <formula>I20&lt;&gt;$B$9</formula>
    </cfRule>
  </conditionalFormatting>
  <conditionalFormatting sqref="J22">
    <cfRule type="expression" dxfId="703" priority="15">
      <formula>I22&lt;&gt;$B$9</formula>
    </cfRule>
  </conditionalFormatting>
  <conditionalFormatting sqref="J23">
    <cfRule type="expression" dxfId="702" priority="14">
      <formula>I23&lt;&gt;$B$9</formula>
    </cfRule>
  </conditionalFormatting>
  <conditionalFormatting sqref="J25">
    <cfRule type="expression" dxfId="701" priority="12">
      <formula>I25&lt;&gt;$B$9</formula>
    </cfRule>
  </conditionalFormatting>
  <conditionalFormatting sqref="J26">
    <cfRule type="expression" dxfId="700" priority="11">
      <formula>I26&lt;&gt;$B$9</formula>
    </cfRule>
  </conditionalFormatting>
  <conditionalFormatting sqref="J28">
    <cfRule type="expression" dxfId="699" priority="9">
      <formula>I28&lt;&gt;$B$9</formula>
    </cfRule>
  </conditionalFormatting>
  <conditionalFormatting sqref="J29">
    <cfRule type="expression" dxfId="698" priority="8">
      <formula>I29&lt;&gt;$B$9</formula>
    </cfRule>
  </conditionalFormatting>
  <conditionalFormatting sqref="J31">
    <cfRule type="expression" dxfId="697" priority="6">
      <formula>I31&lt;&gt;$B$9</formula>
    </cfRule>
  </conditionalFormatting>
  <conditionalFormatting sqref="J32">
    <cfRule type="expression" dxfId="696" priority="5">
      <formula>I32&lt;&gt;$B$9</formula>
    </cfRule>
  </conditionalFormatting>
  <conditionalFormatting sqref="J34">
    <cfRule type="expression" dxfId="695" priority="3">
      <formula>I34&lt;&gt;$B$9</formula>
    </cfRule>
  </conditionalFormatting>
  <conditionalFormatting sqref="J35">
    <cfRule type="expression" dxfId="694" priority="2">
      <formula>I35&lt;&gt;$B$9</formula>
    </cfRule>
  </conditionalFormatting>
  <pageMargins left="0.70866141732283472" right="0.70866141732283472" top="0.74803149606299213" bottom="0.74803149606299213" header="0.31496062992125984" footer="0.31496062992125984"/>
  <pageSetup scale="56" fitToHeight="12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A19" workbookViewId="0">
      <selection activeCell="B28" sqref="B28"/>
    </sheetView>
  </sheetViews>
  <sheetFormatPr defaultColWidth="8.85546875" defaultRowHeight="15" x14ac:dyDescent="0.25"/>
  <cols>
    <col min="1" max="1" width="36.7109375" style="1" customWidth="1"/>
    <col min="2" max="4" width="10.42578125" style="1" customWidth="1"/>
    <col min="5" max="5" width="15" style="1" customWidth="1"/>
    <col min="6" max="6" width="12.140625" style="1" hidden="1" customWidth="1"/>
    <col min="7" max="7" width="12.140625" style="1" customWidth="1"/>
    <col min="8" max="8" width="18.140625" style="1" customWidth="1"/>
    <col min="9" max="16" width="8.85546875" style="1"/>
    <col min="17" max="17" width="11.7109375" style="1" customWidth="1"/>
    <col min="18" max="18" width="10.7109375" style="10" hidden="1" customWidth="1"/>
    <col min="19" max="16384" width="8.85546875" style="1"/>
  </cols>
  <sheetData>
    <row r="1" spans="1:18" x14ac:dyDescent="0.25">
      <c r="A1" s="12" t="s">
        <v>122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149">
        <f>+IF(R5=TRUE,(B9/2)+1,(B9/2)+0.5)</f>
        <v>0.5</v>
      </c>
      <c r="K6" s="47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</row>
    <row r="9" spans="1:18" x14ac:dyDescent="0.25">
      <c r="A9" s="82" t="s">
        <v>24</v>
      </c>
      <c r="B9" s="157"/>
      <c r="C9" s="103"/>
      <c r="D9" s="103"/>
      <c r="E9" s="103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F12" s="9"/>
      <c r="G12" s="9"/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F13" s="9"/>
      <c r="G13" s="9"/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124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customHeight="1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43</v>
      </c>
      <c r="B19" s="50"/>
      <c r="C19" s="50"/>
      <c r="D19" s="50"/>
      <c r="E19" s="50"/>
      <c r="F19" s="4">
        <f t="shared" ref="F19:F24" si="0">SUM(B19:E19)</f>
        <v>0</v>
      </c>
      <c r="G19" s="54">
        <f t="shared" ref="G19:G24" si="1">SUM(B19:D19)</f>
        <v>0</v>
      </c>
      <c r="H19" s="3" t="str">
        <f t="shared" ref="H19:H24" si="2"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44</v>
      </c>
      <c r="B20" s="13"/>
      <c r="C20" s="13"/>
      <c r="D20" s="13"/>
      <c r="E20" s="13"/>
      <c r="F20" s="4">
        <f t="shared" si="0"/>
        <v>0</v>
      </c>
      <c r="G20" s="63">
        <f t="shared" si="1"/>
        <v>0</v>
      </c>
      <c r="H20" s="104" t="str">
        <f t="shared" si="2"/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24" si="3">IF(H20&lt;&gt;"Aprobado",1,0)</f>
        <v>1</v>
      </c>
    </row>
    <row r="21" spans="1:18" ht="30" customHeight="1" x14ac:dyDescent="0.25">
      <c r="A21" s="14" t="s">
        <v>45</v>
      </c>
      <c r="B21" s="50"/>
      <c r="C21" s="50"/>
      <c r="D21" s="50"/>
      <c r="E21" s="50"/>
      <c r="F21" s="4">
        <f t="shared" si="0"/>
        <v>0</v>
      </c>
      <c r="G21" s="54">
        <f t="shared" si="1"/>
        <v>0</v>
      </c>
      <c r="H21" s="104" t="str">
        <f t="shared" si="2"/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3"/>
        <v>1</v>
      </c>
    </row>
    <row r="22" spans="1:18" ht="30" customHeight="1" x14ac:dyDescent="0.25">
      <c r="A22" s="14" t="s">
        <v>46</v>
      </c>
      <c r="B22" s="13"/>
      <c r="C22" s="13"/>
      <c r="D22" s="13"/>
      <c r="E22" s="13"/>
      <c r="F22" s="4">
        <f t="shared" si="0"/>
        <v>0</v>
      </c>
      <c r="G22" s="63">
        <f t="shared" si="1"/>
        <v>0</v>
      </c>
      <c r="H22" s="104" t="str">
        <f t="shared" si="2"/>
        <v>Aprobado con cambio</v>
      </c>
      <c r="I22" s="174"/>
      <c r="J22" s="175"/>
      <c r="K22" s="175"/>
      <c r="L22" s="175"/>
      <c r="M22" s="175"/>
      <c r="N22" s="175"/>
      <c r="O22" s="175"/>
      <c r="P22" s="175"/>
      <c r="Q22" s="176"/>
      <c r="R22" s="10">
        <f t="shared" si="3"/>
        <v>1</v>
      </c>
    </row>
    <row r="23" spans="1:18" ht="30" customHeight="1" x14ac:dyDescent="0.25">
      <c r="A23" s="14" t="s">
        <v>47</v>
      </c>
      <c r="B23" s="50"/>
      <c r="C23" s="50"/>
      <c r="D23" s="50"/>
      <c r="E23" s="50"/>
      <c r="F23" s="4">
        <f t="shared" si="0"/>
        <v>0</v>
      </c>
      <c r="G23" s="54">
        <f t="shared" si="1"/>
        <v>0</v>
      </c>
      <c r="H23" s="104" t="str">
        <f t="shared" si="2"/>
        <v>Aprobado con cambio</v>
      </c>
      <c r="I23" s="171"/>
      <c r="J23" s="172"/>
      <c r="K23" s="172"/>
      <c r="L23" s="172"/>
      <c r="M23" s="172"/>
      <c r="N23" s="172"/>
      <c r="O23" s="172"/>
      <c r="P23" s="172"/>
      <c r="Q23" s="173"/>
      <c r="R23" s="10">
        <f t="shared" si="3"/>
        <v>1</v>
      </c>
    </row>
    <row r="24" spans="1:18" ht="30" customHeight="1" x14ac:dyDescent="0.25">
      <c r="A24" s="14" t="s">
        <v>48</v>
      </c>
      <c r="B24" s="13"/>
      <c r="C24" s="13"/>
      <c r="D24" s="13"/>
      <c r="E24" s="13"/>
      <c r="F24" s="4">
        <f t="shared" si="0"/>
        <v>0</v>
      </c>
      <c r="G24" s="63">
        <f t="shared" si="1"/>
        <v>0</v>
      </c>
      <c r="H24" s="104" t="str">
        <f t="shared" si="2"/>
        <v>Aprobado con cambio</v>
      </c>
      <c r="I24" s="174"/>
      <c r="J24" s="175"/>
      <c r="K24" s="175"/>
      <c r="L24" s="175"/>
      <c r="M24" s="175"/>
      <c r="N24" s="175"/>
      <c r="O24" s="175"/>
      <c r="P24" s="175"/>
      <c r="Q24" s="176"/>
      <c r="R24" s="10">
        <f t="shared" si="3"/>
        <v>1</v>
      </c>
    </row>
    <row r="25" spans="1:18" ht="30" x14ac:dyDescent="0.25">
      <c r="A25" s="147" t="s">
        <v>62</v>
      </c>
      <c r="B25" s="60" t="s">
        <v>17</v>
      </c>
      <c r="C25" s="60" t="s">
        <v>16</v>
      </c>
      <c r="D25" s="60"/>
      <c r="E25" s="60" t="s">
        <v>14</v>
      </c>
      <c r="F25" s="17" t="s">
        <v>13</v>
      </c>
      <c r="G25" s="61" t="s">
        <v>30</v>
      </c>
      <c r="H25" s="55" t="s">
        <v>133</v>
      </c>
      <c r="I25" s="168" t="s">
        <v>12</v>
      </c>
      <c r="J25" s="169"/>
      <c r="K25" s="169"/>
      <c r="L25" s="169"/>
      <c r="M25" s="169"/>
      <c r="N25" s="169"/>
      <c r="O25" s="169"/>
      <c r="P25" s="169"/>
      <c r="Q25" s="170"/>
    </row>
    <row r="26" spans="1:18" ht="45" x14ac:dyDescent="0.25">
      <c r="A26" s="14" t="s">
        <v>64</v>
      </c>
      <c r="B26" s="58"/>
      <c r="C26" s="58"/>
      <c r="D26" s="66"/>
      <c r="E26" s="58"/>
      <c r="F26" s="75">
        <f>+SUM(B26:E26)</f>
        <v>0</v>
      </c>
      <c r="G26" s="76">
        <f>B26+C26</f>
        <v>0</v>
      </c>
      <c r="H26" s="77" t="str">
        <f>+IF(B26&gt;=$J$6,"Aprobado","No Aprobado")</f>
        <v>No Aprobado</v>
      </c>
      <c r="I26" s="171"/>
      <c r="J26" s="172"/>
      <c r="K26" s="172"/>
      <c r="L26" s="172"/>
      <c r="M26" s="172"/>
      <c r="N26" s="172"/>
      <c r="O26" s="172"/>
      <c r="P26" s="172"/>
      <c r="Q26" s="173"/>
      <c r="R26" s="110">
        <f>IF(H26&lt;&gt;"Aprobado",1,0)</f>
        <v>1</v>
      </c>
    </row>
    <row r="27" spans="1:18" ht="30" customHeight="1" x14ac:dyDescent="0.25">
      <c r="A27" s="96" t="s">
        <v>65</v>
      </c>
      <c r="B27" s="167" t="s">
        <v>199</v>
      </c>
      <c r="C27" s="72"/>
      <c r="D27" s="72"/>
      <c r="E27" s="72"/>
      <c r="F27" s="72"/>
      <c r="G27" s="72"/>
      <c r="H27" s="67"/>
      <c r="I27" s="78"/>
      <c r="J27" s="68"/>
      <c r="K27" s="68"/>
      <c r="L27" s="68"/>
      <c r="M27" s="68"/>
      <c r="N27" s="68"/>
      <c r="O27" s="69"/>
      <c r="P27" s="69"/>
      <c r="Q27" s="70"/>
    </row>
    <row r="28" spans="1:18" ht="30" customHeight="1" x14ac:dyDescent="0.25">
      <c r="A28" s="14" t="s">
        <v>66</v>
      </c>
      <c r="B28" s="13"/>
      <c r="C28" s="13"/>
      <c r="D28" s="60"/>
      <c r="E28" s="13"/>
      <c r="F28" s="4">
        <f t="shared" ref="F28" si="4">+SUM(B28:E28)</f>
        <v>0</v>
      </c>
      <c r="G28" s="63">
        <f t="shared" ref="G28" si="5">B28+C28</f>
        <v>0</v>
      </c>
      <c r="H28" s="3" t="str">
        <f t="shared" ref="H28:H39" si="6">+IF(B28&gt;=$J$6,"Aprobado","No Aprobado")</f>
        <v>No Aprobado</v>
      </c>
      <c r="I28" s="174"/>
      <c r="J28" s="175"/>
      <c r="K28" s="175"/>
      <c r="L28" s="175"/>
      <c r="M28" s="175"/>
      <c r="N28" s="175"/>
      <c r="O28" s="175"/>
      <c r="P28" s="175"/>
      <c r="Q28" s="176"/>
      <c r="R28" s="110">
        <f t="shared" ref="R28:R39" si="7">IF(H28&lt;&gt;"Aprobado",1,0)</f>
        <v>1</v>
      </c>
    </row>
    <row r="29" spans="1:18" ht="30" customHeight="1" x14ac:dyDescent="0.25">
      <c r="A29" s="14" t="s">
        <v>67</v>
      </c>
      <c r="B29" s="58"/>
      <c r="C29" s="58"/>
      <c r="D29" s="66"/>
      <c r="E29" s="58"/>
      <c r="F29" s="4">
        <f t="shared" ref="F29:F39" si="8">+SUM(B29:E29)</f>
        <v>0</v>
      </c>
      <c r="G29" s="54">
        <f t="shared" ref="G29:G39" si="9">B29+C29</f>
        <v>0</v>
      </c>
      <c r="H29" s="3" t="str">
        <f t="shared" si="6"/>
        <v>No Aprobado</v>
      </c>
      <c r="I29" s="171"/>
      <c r="J29" s="172"/>
      <c r="K29" s="172"/>
      <c r="L29" s="172"/>
      <c r="M29" s="172"/>
      <c r="N29" s="172"/>
      <c r="O29" s="172"/>
      <c r="P29" s="172"/>
      <c r="Q29" s="173"/>
      <c r="R29" s="110">
        <f t="shared" si="7"/>
        <v>1</v>
      </c>
    </row>
    <row r="30" spans="1:18" ht="30" customHeight="1" x14ac:dyDescent="0.25">
      <c r="A30" s="14" t="s">
        <v>68</v>
      </c>
      <c r="B30" s="13"/>
      <c r="C30" s="13"/>
      <c r="D30" s="60"/>
      <c r="E30" s="13"/>
      <c r="F30" s="4">
        <f t="shared" si="8"/>
        <v>0</v>
      </c>
      <c r="G30" s="63">
        <f t="shared" si="9"/>
        <v>0</v>
      </c>
      <c r="H30" s="3" t="str">
        <f t="shared" si="6"/>
        <v>No Aprobado</v>
      </c>
      <c r="I30" s="174"/>
      <c r="J30" s="175"/>
      <c r="K30" s="175"/>
      <c r="L30" s="175"/>
      <c r="M30" s="175"/>
      <c r="N30" s="175"/>
      <c r="O30" s="175"/>
      <c r="P30" s="175"/>
      <c r="Q30" s="176"/>
      <c r="R30" s="110">
        <f t="shared" si="7"/>
        <v>1</v>
      </c>
    </row>
    <row r="31" spans="1:18" ht="30" customHeight="1" x14ac:dyDescent="0.25">
      <c r="A31" s="14" t="s">
        <v>69</v>
      </c>
      <c r="B31" s="58"/>
      <c r="C31" s="58"/>
      <c r="D31" s="66"/>
      <c r="E31" s="58"/>
      <c r="F31" s="4">
        <f t="shared" si="8"/>
        <v>0</v>
      </c>
      <c r="G31" s="54">
        <f t="shared" si="9"/>
        <v>0</v>
      </c>
      <c r="H31" s="3" t="str">
        <f t="shared" si="6"/>
        <v>No Aprobado</v>
      </c>
      <c r="I31" s="171"/>
      <c r="J31" s="172"/>
      <c r="K31" s="172"/>
      <c r="L31" s="172"/>
      <c r="M31" s="172"/>
      <c r="N31" s="172"/>
      <c r="O31" s="172"/>
      <c r="P31" s="172"/>
      <c r="Q31" s="173"/>
      <c r="R31" s="110">
        <f t="shared" si="7"/>
        <v>1</v>
      </c>
    </row>
    <row r="32" spans="1:18" ht="30" customHeight="1" x14ac:dyDescent="0.25">
      <c r="A32" s="14" t="s">
        <v>70</v>
      </c>
      <c r="B32" s="13"/>
      <c r="C32" s="13"/>
      <c r="D32" s="60"/>
      <c r="E32" s="13"/>
      <c r="F32" s="4">
        <f t="shared" si="8"/>
        <v>0</v>
      </c>
      <c r="G32" s="63">
        <f t="shared" si="9"/>
        <v>0</v>
      </c>
      <c r="H32" s="3" t="str">
        <f t="shared" si="6"/>
        <v>No Aprobado</v>
      </c>
      <c r="I32" s="174"/>
      <c r="J32" s="175"/>
      <c r="K32" s="175"/>
      <c r="L32" s="175"/>
      <c r="M32" s="175"/>
      <c r="N32" s="175"/>
      <c r="O32" s="175"/>
      <c r="P32" s="175"/>
      <c r="Q32" s="176"/>
      <c r="R32" s="110">
        <f t="shared" si="7"/>
        <v>1</v>
      </c>
    </row>
    <row r="33" spans="1:18" ht="30" customHeight="1" x14ac:dyDescent="0.25">
      <c r="A33" s="14" t="s">
        <v>71</v>
      </c>
      <c r="B33" s="58"/>
      <c r="C33" s="58"/>
      <c r="D33" s="66"/>
      <c r="E33" s="58"/>
      <c r="F33" s="4">
        <f t="shared" si="8"/>
        <v>0</v>
      </c>
      <c r="G33" s="54">
        <f t="shared" si="9"/>
        <v>0</v>
      </c>
      <c r="H33" s="3" t="str">
        <f t="shared" si="6"/>
        <v>No Aprobado</v>
      </c>
      <c r="I33" s="171"/>
      <c r="J33" s="172"/>
      <c r="K33" s="172"/>
      <c r="L33" s="172"/>
      <c r="M33" s="172"/>
      <c r="N33" s="172"/>
      <c r="O33" s="172"/>
      <c r="P33" s="172"/>
      <c r="Q33" s="173"/>
      <c r="R33" s="110">
        <f t="shared" si="7"/>
        <v>1</v>
      </c>
    </row>
    <row r="34" spans="1:18" ht="30" customHeight="1" x14ac:dyDescent="0.25">
      <c r="A34" s="14" t="s">
        <v>72</v>
      </c>
      <c r="B34" s="13"/>
      <c r="C34" s="13"/>
      <c r="D34" s="60"/>
      <c r="E34" s="13"/>
      <c r="F34" s="4">
        <f t="shared" si="8"/>
        <v>0</v>
      </c>
      <c r="G34" s="63">
        <f t="shared" si="9"/>
        <v>0</v>
      </c>
      <c r="H34" s="3" t="str">
        <f t="shared" si="6"/>
        <v>No Aprobado</v>
      </c>
      <c r="I34" s="174"/>
      <c r="J34" s="175"/>
      <c r="K34" s="175"/>
      <c r="L34" s="175"/>
      <c r="M34" s="175"/>
      <c r="N34" s="175"/>
      <c r="O34" s="175"/>
      <c r="P34" s="175"/>
      <c r="Q34" s="176"/>
      <c r="R34" s="110">
        <f t="shared" si="7"/>
        <v>1</v>
      </c>
    </row>
    <row r="35" spans="1:18" ht="30" customHeight="1" x14ac:dyDescent="0.25">
      <c r="A35" s="14" t="s">
        <v>73</v>
      </c>
      <c r="B35" s="58"/>
      <c r="C35" s="58"/>
      <c r="D35" s="66"/>
      <c r="E35" s="58"/>
      <c r="F35" s="4">
        <f t="shared" si="8"/>
        <v>0</v>
      </c>
      <c r="G35" s="54">
        <f t="shared" si="9"/>
        <v>0</v>
      </c>
      <c r="H35" s="3" t="str">
        <f t="shared" si="6"/>
        <v>No Aprobado</v>
      </c>
      <c r="I35" s="171"/>
      <c r="J35" s="172"/>
      <c r="K35" s="172"/>
      <c r="L35" s="172"/>
      <c r="M35" s="172"/>
      <c r="N35" s="172"/>
      <c r="O35" s="172"/>
      <c r="P35" s="172"/>
      <c r="Q35" s="173"/>
      <c r="R35" s="110">
        <f t="shared" si="7"/>
        <v>1</v>
      </c>
    </row>
    <row r="36" spans="1:18" ht="30" customHeight="1" x14ac:dyDescent="0.25">
      <c r="A36" s="14" t="s">
        <v>74</v>
      </c>
      <c r="B36" s="13"/>
      <c r="C36" s="13"/>
      <c r="D36" s="60"/>
      <c r="E36" s="13"/>
      <c r="F36" s="4">
        <f t="shared" si="8"/>
        <v>0</v>
      </c>
      <c r="G36" s="63">
        <f t="shared" si="9"/>
        <v>0</v>
      </c>
      <c r="H36" s="3" t="str">
        <f t="shared" si="6"/>
        <v>No Aprobado</v>
      </c>
      <c r="I36" s="174"/>
      <c r="J36" s="175"/>
      <c r="K36" s="175"/>
      <c r="L36" s="175"/>
      <c r="M36" s="175"/>
      <c r="N36" s="175"/>
      <c r="O36" s="175"/>
      <c r="P36" s="175"/>
      <c r="Q36" s="176"/>
      <c r="R36" s="110">
        <f t="shared" si="7"/>
        <v>1</v>
      </c>
    </row>
    <row r="37" spans="1:18" ht="30" customHeight="1" x14ac:dyDescent="0.25">
      <c r="A37" s="14" t="s">
        <v>75</v>
      </c>
      <c r="B37" s="58"/>
      <c r="C37" s="58"/>
      <c r="D37" s="66"/>
      <c r="E37" s="58"/>
      <c r="F37" s="4">
        <f t="shared" si="8"/>
        <v>0</v>
      </c>
      <c r="G37" s="54">
        <f t="shared" si="9"/>
        <v>0</v>
      </c>
      <c r="H37" s="3" t="str">
        <f t="shared" si="6"/>
        <v>No Aprobado</v>
      </c>
      <c r="I37" s="171"/>
      <c r="J37" s="172"/>
      <c r="K37" s="172"/>
      <c r="L37" s="172"/>
      <c r="M37" s="172"/>
      <c r="N37" s="172"/>
      <c r="O37" s="172"/>
      <c r="P37" s="172"/>
      <c r="Q37" s="173"/>
      <c r="R37" s="110">
        <f t="shared" si="7"/>
        <v>1</v>
      </c>
    </row>
    <row r="38" spans="1:18" ht="30" customHeight="1" x14ac:dyDescent="0.25">
      <c r="A38" s="14" t="s">
        <v>76</v>
      </c>
      <c r="B38" s="13"/>
      <c r="C38" s="13"/>
      <c r="D38" s="60"/>
      <c r="E38" s="13"/>
      <c r="F38" s="4">
        <f t="shared" si="8"/>
        <v>0</v>
      </c>
      <c r="G38" s="63">
        <f t="shared" si="9"/>
        <v>0</v>
      </c>
      <c r="H38" s="3" t="str">
        <f t="shared" si="6"/>
        <v>No Aprobado</v>
      </c>
      <c r="I38" s="174"/>
      <c r="J38" s="175"/>
      <c r="K38" s="175"/>
      <c r="L38" s="175"/>
      <c r="M38" s="175"/>
      <c r="N38" s="175"/>
      <c r="O38" s="175"/>
      <c r="P38" s="175"/>
      <c r="Q38" s="176"/>
      <c r="R38" s="110">
        <f t="shared" si="7"/>
        <v>1</v>
      </c>
    </row>
    <row r="39" spans="1:18" ht="30" customHeight="1" x14ac:dyDescent="0.25">
      <c r="A39" s="14" t="s">
        <v>77</v>
      </c>
      <c r="B39" s="50"/>
      <c r="C39" s="50"/>
      <c r="D39" s="71"/>
      <c r="E39" s="50"/>
      <c r="F39" s="4">
        <f t="shared" si="8"/>
        <v>0</v>
      </c>
      <c r="G39" s="54">
        <f t="shared" si="9"/>
        <v>0</v>
      </c>
      <c r="H39" s="3" t="str">
        <f t="shared" si="6"/>
        <v>No Aprobado</v>
      </c>
      <c r="I39" s="171"/>
      <c r="J39" s="172"/>
      <c r="K39" s="172"/>
      <c r="L39" s="172"/>
      <c r="M39" s="172"/>
      <c r="N39" s="172"/>
      <c r="O39" s="172"/>
      <c r="P39" s="172"/>
      <c r="Q39" s="173"/>
      <c r="R39" s="110">
        <f t="shared" si="7"/>
        <v>1</v>
      </c>
    </row>
    <row r="40" spans="1:18" s="103" customFormat="1" ht="30" customHeight="1" x14ac:dyDescent="0.25">
      <c r="A40" s="147" t="s">
        <v>18</v>
      </c>
      <c r="B40" s="152" t="s">
        <v>17</v>
      </c>
      <c r="C40" s="152" t="s">
        <v>16</v>
      </c>
      <c r="D40" s="152" t="s">
        <v>15</v>
      </c>
      <c r="E40" s="152" t="s">
        <v>14</v>
      </c>
      <c r="F40" s="6" t="s">
        <v>13</v>
      </c>
      <c r="G40" s="166" t="s">
        <v>30</v>
      </c>
      <c r="H40" s="147" t="s">
        <v>133</v>
      </c>
      <c r="I40" s="168" t="s">
        <v>12</v>
      </c>
      <c r="J40" s="169"/>
      <c r="K40" s="169"/>
      <c r="L40" s="169"/>
      <c r="M40" s="169"/>
      <c r="N40" s="169"/>
      <c r="O40" s="169"/>
      <c r="P40" s="169"/>
      <c r="Q40" s="170"/>
      <c r="R40" s="110"/>
    </row>
    <row r="41" spans="1:18" ht="30" customHeight="1" x14ac:dyDescent="0.25">
      <c r="A41" s="14" t="s">
        <v>49</v>
      </c>
      <c r="B41" s="50"/>
      <c r="C41" s="50"/>
      <c r="D41" s="50"/>
      <c r="E41" s="50"/>
      <c r="F41" s="4">
        <f t="shared" ref="F41:F48" si="10">SUM(B41:E41)</f>
        <v>0</v>
      </c>
      <c r="G41" s="54">
        <f t="shared" ref="G41:G48" si="11">SUM(B41:D41)</f>
        <v>0</v>
      </c>
      <c r="H41" s="104" t="str">
        <f t="shared" ref="H41:H48" si="12">+IF(B41&gt;=$J$6,"Aprobado",IF(C41&gt;=$J$6,"No Aprobado","Aprobado con cambio"))</f>
        <v>Aprobado con cambio</v>
      </c>
      <c r="I41" s="171"/>
      <c r="J41" s="172"/>
      <c r="K41" s="172"/>
      <c r="L41" s="172"/>
      <c r="M41" s="172"/>
      <c r="N41" s="172"/>
      <c r="O41" s="172"/>
      <c r="P41" s="172"/>
      <c r="Q41" s="173"/>
      <c r="R41" s="10">
        <f t="shared" ref="R41:R48" si="13">IF(H41&lt;&gt;"Aprobado",1,0)</f>
        <v>1</v>
      </c>
    </row>
    <row r="42" spans="1:18" ht="30" customHeight="1" x14ac:dyDescent="0.25">
      <c r="A42" s="14" t="s">
        <v>50</v>
      </c>
      <c r="B42" s="13"/>
      <c r="C42" s="13"/>
      <c r="D42" s="13"/>
      <c r="E42" s="13"/>
      <c r="F42" s="4">
        <f t="shared" si="10"/>
        <v>0</v>
      </c>
      <c r="G42" s="63">
        <f t="shared" si="11"/>
        <v>0</v>
      </c>
      <c r="H42" s="104" t="str">
        <f t="shared" si="12"/>
        <v>Aprobado con cambio</v>
      </c>
      <c r="I42" s="174"/>
      <c r="J42" s="175"/>
      <c r="K42" s="175"/>
      <c r="L42" s="175"/>
      <c r="M42" s="175"/>
      <c r="N42" s="175"/>
      <c r="O42" s="175"/>
      <c r="P42" s="175"/>
      <c r="Q42" s="176"/>
      <c r="R42" s="10">
        <f t="shared" si="13"/>
        <v>1</v>
      </c>
    </row>
    <row r="43" spans="1:18" ht="30" customHeight="1" x14ac:dyDescent="0.25">
      <c r="A43" s="14" t="s">
        <v>51</v>
      </c>
      <c r="B43" s="50"/>
      <c r="C43" s="50"/>
      <c r="D43" s="50"/>
      <c r="E43" s="50"/>
      <c r="F43" s="4">
        <f t="shared" si="10"/>
        <v>0</v>
      </c>
      <c r="G43" s="54">
        <f t="shared" si="11"/>
        <v>0</v>
      </c>
      <c r="H43" s="104" t="str">
        <f t="shared" si="12"/>
        <v>Aprobado con cambio</v>
      </c>
      <c r="I43" s="171"/>
      <c r="J43" s="172"/>
      <c r="K43" s="172"/>
      <c r="L43" s="172"/>
      <c r="M43" s="172"/>
      <c r="N43" s="172"/>
      <c r="O43" s="172"/>
      <c r="P43" s="172"/>
      <c r="Q43" s="173"/>
      <c r="R43" s="10">
        <f t="shared" si="13"/>
        <v>1</v>
      </c>
    </row>
    <row r="44" spans="1:18" ht="30" customHeight="1" x14ac:dyDescent="0.25">
      <c r="A44" s="14" t="s">
        <v>52</v>
      </c>
      <c r="B44" s="13"/>
      <c r="C44" s="13"/>
      <c r="D44" s="13"/>
      <c r="E44" s="13"/>
      <c r="F44" s="4">
        <f t="shared" si="10"/>
        <v>0</v>
      </c>
      <c r="G44" s="63">
        <f t="shared" si="11"/>
        <v>0</v>
      </c>
      <c r="H44" s="104" t="str">
        <f t="shared" si="12"/>
        <v>Aprobado con cambio</v>
      </c>
      <c r="I44" s="174"/>
      <c r="J44" s="175"/>
      <c r="K44" s="175"/>
      <c r="L44" s="175"/>
      <c r="M44" s="175"/>
      <c r="N44" s="175"/>
      <c r="O44" s="175"/>
      <c r="P44" s="175"/>
      <c r="Q44" s="176"/>
      <c r="R44" s="10">
        <f t="shared" si="13"/>
        <v>1</v>
      </c>
    </row>
    <row r="45" spans="1:18" ht="30" customHeight="1" x14ac:dyDescent="0.25">
      <c r="A45" s="14" t="s">
        <v>53</v>
      </c>
      <c r="B45" s="50"/>
      <c r="C45" s="50"/>
      <c r="D45" s="50"/>
      <c r="E45" s="50"/>
      <c r="F45" s="4">
        <f t="shared" si="10"/>
        <v>0</v>
      </c>
      <c r="G45" s="54">
        <f t="shared" si="11"/>
        <v>0</v>
      </c>
      <c r="H45" s="104" t="str">
        <f t="shared" si="12"/>
        <v>Aprobado con cambio</v>
      </c>
      <c r="I45" s="171"/>
      <c r="J45" s="172"/>
      <c r="K45" s="172"/>
      <c r="L45" s="172"/>
      <c r="M45" s="172"/>
      <c r="N45" s="172"/>
      <c r="O45" s="172"/>
      <c r="P45" s="172"/>
      <c r="Q45" s="173"/>
      <c r="R45" s="10">
        <f t="shared" si="13"/>
        <v>1</v>
      </c>
    </row>
    <row r="46" spans="1:18" ht="30" customHeight="1" x14ac:dyDescent="0.25">
      <c r="A46" s="14" t="s">
        <v>54</v>
      </c>
      <c r="B46" s="13"/>
      <c r="C46" s="13"/>
      <c r="D46" s="13"/>
      <c r="E46" s="13"/>
      <c r="F46" s="4">
        <f t="shared" si="10"/>
        <v>0</v>
      </c>
      <c r="G46" s="63">
        <f t="shared" si="11"/>
        <v>0</v>
      </c>
      <c r="H46" s="104" t="str">
        <f t="shared" si="12"/>
        <v>Aprobado con cambio</v>
      </c>
      <c r="I46" s="174"/>
      <c r="J46" s="175"/>
      <c r="K46" s="175"/>
      <c r="L46" s="175"/>
      <c r="M46" s="175"/>
      <c r="N46" s="175"/>
      <c r="O46" s="175"/>
      <c r="P46" s="175"/>
      <c r="Q46" s="176"/>
      <c r="R46" s="10">
        <f t="shared" si="13"/>
        <v>1</v>
      </c>
    </row>
    <row r="47" spans="1:18" ht="30" customHeight="1" x14ac:dyDescent="0.25">
      <c r="A47" s="14" t="s">
        <v>55</v>
      </c>
      <c r="B47" s="50"/>
      <c r="C47" s="50"/>
      <c r="D47" s="50"/>
      <c r="E47" s="50"/>
      <c r="F47" s="4">
        <f t="shared" si="10"/>
        <v>0</v>
      </c>
      <c r="G47" s="54">
        <f t="shared" si="11"/>
        <v>0</v>
      </c>
      <c r="H47" s="104" t="str">
        <f t="shared" si="12"/>
        <v>Aprobado con cambio</v>
      </c>
      <c r="I47" s="171"/>
      <c r="J47" s="172"/>
      <c r="K47" s="172"/>
      <c r="L47" s="172"/>
      <c r="M47" s="172"/>
      <c r="N47" s="172"/>
      <c r="O47" s="172"/>
      <c r="P47" s="172"/>
      <c r="Q47" s="173"/>
      <c r="R47" s="10">
        <f t="shared" si="13"/>
        <v>1</v>
      </c>
    </row>
    <row r="48" spans="1:18" ht="30" customHeight="1" x14ac:dyDescent="0.25">
      <c r="A48" s="14" t="s">
        <v>56</v>
      </c>
      <c r="B48" s="13"/>
      <c r="C48" s="13"/>
      <c r="D48" s="13"/>
      <c r="E48" s="13"/>
      <c r="F48" s="4">
        <f t="shared" si="10"/>
        <v>0</v>
      </c>
      <c r="G48" s="63">
        <f t="shared" si="11"/>
        <v>0</v>
      </c>
      <c r="H48" s="104" t="str">
        <f t="shared" si="12"/>
        <v>Aprobado con cambio</v>
      </c>
      <c r="I48" s="174"/>
      <c r="J48" s="175"/>
      <c r="K48" s="175"/>
      <c r="L48" s="175"/>
      <c r="M48" s="175"/>
      <c r="N48" s="175"/>
      <c r="O48" s="175"/>
      <c r="P48" s="175"/>
      <c r="Q48" s="176"/>
      <c r="R48" s="10">
        <f t="shared" si="13"/>
        <v>1</v>
      </c>
    </row>
    <row r="50" spans="1:17" ht="15.75" x14ac:dyDescent="0.25">
      <c r="A50" s="215" t="s">
        <v>0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</row>
  </sheetData>
  <mergeCells count="42">
    <mergeCell ref="A2:Q2"/>
    <mergeCell ref="I25:Q25"/>
    <mergeCell ref="I26:Q26"/>
    <mergeCell ref="I45:Q45"/>
    <mergeCell ref="I46:Q46"/>
    <mergeCell ref="I23:Q23"/>
    <mergeCell ref="A4:Q4"/>
    <mergeCell ref="A15:Q15"/>
    <mergeCell ref="B6:E6"/>
    <mergeCell ref="B10:E10"/>
    <mergeCell ref="I22:Q22"/>
    <mergeCell ref="H12:I13"/>
    <mergeCell ref="J12:Q13"/>
    <mergeCell ref="H10:I11"/>
    <mergeCell ref="J10:Q11"/>
    <mergeCell ref="B17:E17"/>
    <mergeCell ref="I24:Q24"/>
    <mergeCell ref="I41:Q41"/>
    <mergeCell ref="I42:Q42"/>
    <mergeCell ref="I43:Q43"/>
    <mergeCell ref="I44:Q44"/>
    <mergeCell ref="I40:Q40"/>
    <mergeCell ref="I28:Q28"/>
    <mergeCell ref="I29:Q29"/>
    <mergeCell ref="I30:Q30"/>
    <mergeCell ref="I31:Q31"/>
    <mergeCell ref="I32:Q32"/>
    <mergeCell ref="I18:Q18"/>
    <mergeCell ref="I19:Q19"/>
    <mergeCell ref="I20:Q20"/>
    <mergeCell ref="I21:Q21"/>
    <mergeCell ref="B11:E11"/>
    <mergeCell ref="A50:Q50"/>
    <mergeCell ref="I38:Q38"/>
    <mergeCell ref="I39:Q39"/>
    <mergeCell ref="I33:Q33"/>
    <mergeCell ref="I34:Q34"/>
    <mergeCell ref="I35:Q35"/>
    <mergeCell ref="I36:Q36"/>
    <mergeCell ref="I37:Q37"/>
    <mergeCell ref="I47:Q47"/>
    <mergeCell ref="I48:Q48"/>
  </mergeCells>
  <conditionalFormatting sqref="F26">
    <cfRule type="expression" dxfId="693" priority="207">
      <formula>F26&lt;&gt;#REF!</formula>
    </cfRule>
  </conditionalFormatting>
  <conditionalFormatting sqref="H26">
    <cfRule type="beginsWith" dxfId="692" priority="205" operator="beginsWith" text="Aprobado">
      <formula>LEFT(H26,LEN("Aprobado"))="Aprobado"</formula>
    </cfRule>
    <cfRule type="containsText" dxfId="691" priority="206" operator="containsText" text="No">
      <formula>NOT(ISERROR(SEARCH("No",H26)))</formula>
    </cfRule>
  </conditionalFormatting>
  <conditionalFormatting sqref="G26">
    <cfRule type="expression" dxfId="690" priority="203">
      <formula>F26&lt;&gt;$B$9</formula>
    </cfRule>
  </conditionalFormatting>
  <conditionalFormatting sqref="F28">
    <cfRule type="expression" dxfId="689" priority="199">
      <formula>F28&lt;&gt;#REF!</formula>
    </cfRule>
  </conditionalFormatting>
  <conditionalFormatting sqref="G28">
    <cfRule type="expression" dxfId="688" priority="196">
      <formula>F28&lt;&gt;$B$9</formula>
    </cfRule>
  </conditionalFormatting>
  <conditionalFormatting sqref="H19">
    <cfRule type="beginsWith" dxfId="687" priority="231" operator="beginsWith" text="No Aprobado">
      <formula>LEFT(H19,LEN("No Aprobado"))="No Aprobado"</formula>
    </cfRule>
    <cfRule type="endsWith" dxfId="686" priority="232" operator="endsWith" text="Aprobado">
      <formula>RIGHT(H19,LEN("Aprobado"))="Aprobado"</formula>
    </cfRule>
    <cfRule type="beginsWith" dxfId="685" priority="233" operator="beginsWith" text="Aprobado con cambio">
      <formula>LEFT(H19,LEN("Aprobado con cambio"))="Aprobado con cambio"</formula>
    </cfRule>
  </conditionalFormatting>
  <conditionalFormatting sqref="H28">
    <cfRule type="beginsWith" dxfId="684" priority="197" operator="beginsWith" text="Aprobado">
      <formula>LEFT(H28,LEN("Aprobado"))="Aprobado"</formula>
    </cfRule>
    <cfRule type="containsText" dxfId="683" priority="198" operator="containsText" text="No">
      <formula>NOT(ISERROR(SEARCH("No",H28)))</formula>
    </cfRule>
  </conditionalFormatting>
  <conditionalFormatting sqref="H29">
    <cfRule type="beginsWith" dxfId="682" priority="141" operator="beginsWith" text="Aprobado">
      <formula>LEFT(H29,LEN("Aprobado"))="Aprobado"</formula>
    </cfRule>
    <cfRule type="containsText" dxfId="681" priority="142" operator="containsText" text="No">
      <formula>NOT(ISERROR(SEARCH("No",H29)))</formula>
    </cfRule>
  </conditionalFormatting>
  <conditionalFormatting sqref="H30">
    <cfRule type="beginsWith" dxfId="680" priority="137" operator="beginsWith" text="Aprobado">
      <formula>LEFT(H30,LEN("Aprobado"))="Aprobado"</formula>
    </cfRule>
    <cfRule type="containsText" dxfId="679" priority="138" operator="containsText" text="No">
      <formula>NOT(ISERROR(SEARCH("No",H30)))</formula>
    </cfRule>
  </conditionalFormatting>
  <conditionalFormatting sqref="H31">
    <cfRule type="beginsWith" dxfId="678" priority="133" operator="beginsWith" text="Aprobado">
      <formula>LEFT(H31,LEN("Aprobado"))="Aprobado"</formula>
    </cfRule>
    <cfRule type="containsText" dxfId="677" priority="134" operator="containsText" text="No">
      <formula>NOT(ISERROR(SEARCH("No",H31)))</formula>
    </cfRule>
  </conditionalFormatting>
  <conditionalFormatting sqref="H32">
    <cfRule type="beginsWith" dxfId="676" priority="129" operator="beginsWith" text="Aprobado">
      <formula>LEFT(H32,LEN("Aprobado"))="Aprobado"</formula>
    </cfRule>
    <cfRule type="containsText" dxfId="675" priority="130" operator="containsText" text="No">
      <formula>NOT(ISERROR(SEARCH("No",H32)))</formula>
    </cfRule>
  </conditionalFormatting>
  <conditionalFormatting sqref="H33">
    <cfRule type="beginsWith" dxfId="674" priority="125" operator="beginsWith" text="Aprobado">
      <formula>LEFT(H33,LEN("Aprobado"))="Aprobado"</formula>
    </cfRule>
    <cfRule type="containsText" dxfId="673" priority="126" operator="containsText" text="No">
      <formula>NOT(ISERROR(SEARCH("No",H33)))</formula>
    </cfRule>
  </conditionalFormatting>
  <conditionalFormatting sqref="H34">
    <cfRule type="beginsWith" dxfId="672" priority="121" operator="beginsWith" text="Aprobado">
      <formula>LEFT(H34,LEN("Aprobado"))="Aprobado"</formula>
    </cfRule>
    <cfRule type="containsText" dxfId="671" priority="122" operator="containsText" text="No">
      <formula>NOT(ISERROR(SEARCH("No",H34)))</formula>
    </cfRule>
  </conditionalFormatting>
  <conditionalFormatting sqref="H35">
    <cfRule type="beginsWith" dxfId="670" priority="117" operator="beginsWith" text="Aprobado">
      <formula>LEFT(H35,LEN("Aprobado"))="Aprobado"</formula>
    </cfRule>
    <cfRule type="containsText" dxfId="669" priority="118" operator="containsText" text="No">
      <formula>NOT(ISERROR(SEARCH("No",H35)))</formula>
    </cfRule>
  </conditionalFormatting>
  <conditionalFormatting sqref="H36">
    <cfRule type="beginsWith" dxfId="668" priority="113" operator="beginsWith" text="Aprobado">
      <formula>LEFT(H36,LEN("Aprobado"))="Aprobado"</formula>
    </cfRule>
    <cfRule type="containsText" dxfId="667" priority="114" operator="containsText" text="No">
      <formula>NOT(ISERROR(SEARCH("No",H36)))</formula>
    </cfRule>
  </conditionalFormatting>
  <conditionalFormatting sqref="H37">
    <cfRule type="beginsWith" dxfId="666" priority="109" operator="beginsWith" text="Aprobado">
      <formula>LEFT(H37,LEN("Aprobado"))="Aprobado"</formula>
    </cfRule>
    <cfRule type="containsText" dxfId="665" priority="110" operator="containsText" text="No">
      <formula>NOT(ISERROR(SEARCH("No",H37)))</formula>
    </cfRule>
  </conditionalFormatting>
  <conditionalFormatting sqref="H38">
    <cfRule type="beginsWith" dxfId="664" priority="105" operator="beginsWith" text="Aprobado">
      <formula>LEFT(H38,LEN("Aprobado"))="Aprobado"</formula>
    </cfRule>
    <cfRule type="containsText" dxfId="663" priority="106" operator="containsText" text="No">
      <formula>NOT(ISERROR(SEARCH("No",H38)))</formula>
    </cfRule>
  </conditionalFormatting>
  <conditionalFormatting sqref="H39">
    <cfRule type="beginsWith" dxfId="662" priority="101" operator="beginsWith" text="Aprobado">
      <formula>LEFT(H39,LEN("Aprobado"))="Aprobado"</formula>
    </cfRule>
    <cfRule type="containsText" dxfId="661" priority="102" operator="containsText" text="No">
      <formula>NOT(ISERROR(SEARCH("No",H39)))</formula>
    </cfRule>
  </conditionalFormatting>
  <conditionalFormatting sqref="A19 A41:A48">
    <cfRule type="expression" dxfId="660" priority="99">
      <formula>F19&lt;&gt;$B$9</formula>
    </cfRule>
  </conditionalFormatting>
  <conditionalFormatting sqref="A20:A24">
    <cfRule type="expression" dxfId="659" priority="98">
      <formula>F20&lt;&gt;$B$9</formula>
    </cfRule>
  </conditionalFormatting>
  <conditionalFormatting sqref="A26">
    <cfRule type="expression" dxfId="658" priority="97">
      <formula>F26&lt;&gt;$B$9</formula>
    </cfRule>
  </conditionalFormatting>
  <conditionalFormatting sqref="A28">
    <cfRule type="expression" dxfId="657" priority="96">
      <formula>F28&lt;&gt;$B$9</formula>
    </cfRule>
  </conditionalFormatting>
  <conditionalFormatting sqref="A29:A38">
    <cfRule type="expression" dxfId="656" priority="95">
      <formula>F29&lt;&gt;$B$9</formula>
    </cfRule>
  </conditionalFormatting>
  <conditionalFormatting sqref="A39">
    <cfRule type="expression" dxfId="655" priority="94">
      <formula>F39&lt;&gt;$B$9</formula>
    </cfRule>
  </conditionalFormatting>
  <conditionalFormatting sqref="G19">
    <cfRule type="expression" dxfId="654" priority="93">
      <formula>F19&lt;&gt;$B$9</formula>
    </cfRule>
  </conditionalFormatting>
  <conditionalFormatting sqref="G20">
    <cfRule type="expression" dxfId="653" priority="92">
      <formula>F20&lt;&gt;$B$9</formula>
    </cfRule>
  </conditionalFormatting>
  <conditionalFormatting sqref="G22">
    <cfRule type="expression" dxfId="652" priority="91">
      <formula>F22&lt;&gt;$B$9</formula>
    </cfRule>
  </conditionalFormatting>
  <conditionalFormatting sqref="G24">
    <cfRule type="expression" dxfId="651" priority="90">
      <formula>F24&lt;&gt;$B$9</formula>
    </cfRule>
  </conditionalFormatting>
  <conditionalFormatting sqref="G42">
    <cfRule type="expression" dxfId="650" priority="89">
      <formula>F42&lt;&gt;$B$9</formula>
    </cfRule>
  </conditionalFormatting>
  <conditionalFormatting sqref="G44">
    <cfRule type="expression" dxfId="649" priority="88">
      <formula>F44&lt;&gt;$B$9</formula>
    </cfRule>
  </conditionalFormatting>
  <conditionalFormatting sqref="G21">
    <cfRule type="expression" dxfId="648" priority="87">
      <formula>F21&lt;&gt;$B$9</formula>
    </cfRule>
  </conditionalFormatting>
  <conditionalFormatting sqref="G23">
    <cfRule type="expression" dxfId="647" priority="86">
      <formula>F23&lt;&gt;$B$9</formula>
    </cfRule>
  </conditionalFormatting>
  <conditionalFormatting sqref="G41">
    <cfRule type="expression" dxfId="646" priority="85">
      <formula>F41&lt;&gt;$B$9</formula>
    </cfRule>
  </conditionalFormatting>
  <conditionalFormatting sqref="G43">
    <cfRule type="expression" dxfId="645" priority="84">
      <formula>F43&lt;&gt;$B$9</formula>
    </cfRule>
  </conditionalFormatting>
  <conditionalFormatting sqref="G45">
    <cfRule type="expression" dxfId="644" priority="83">
      <formula>F45&lt;&gt;$B$9</formula>
    </cfRule>
  </conditionalFormatting>
  <conditionalFormatting sqref="G46">
    <cfRule type="expression" dxfId="643" priority="82">
      <formula>F46&lt;&gt;$B$9</formula>
    </cfRule>
  </conditionalFormatting>
  <conditionalFormatting sqref="G48">
    <cfRule type="expression" dxfId="642" priority="81">
      <formula>F48&lt;&gt;$B$9</formula>
    </cfRule>
  </conditionalFormatting>
  <conditionalFormatting sqref="G47">
    <cfRule type="expression" dxfId="641" priority="80">
      <formula>F47&lt;&gt;$B$9</formula>
    </cfRule>
  </conditionalFormatting>
  <conditionalFormatting sqref="F39">
    <cfRule type="expression" dxfId="640" priority="57">
      <formula>F39&lt;&gt;#REF!</formula>
    </cfRule>
  </conditionalFormatting>
  <conditionalFormatting sqref="G39">
    <cfRule type="expression" dxfId="639" priority="56">
      <formula>F39&lt;&gt;$B$9</formula>
    </cfRule>
  </conditionalFormatting>
  <conditionalFormatting sqref="F29">
    <cfRule type="expression" dxfId="638" priority="77">
      <formula>F29&lt;&gt;#REF!</formula>
    </cfRule>
  </conditionalFormatting>
  <conditionalFormatting sqref="G29">
    <cfRule type="expression" dxfId="637" priority="76">
      <formula>F29&lt;&gt;$B$9</formula>
    </cfRule>
  </conditionalFormatting>
  <conditionalFormatting sqref="F30">
    <cfRule type="expression" dxfId="636" priority="75">
      <formula>F30&lt;&gt;#REF!</formula>
    </cfRule>
  </conditionalFormatting>
  <conditionalFormatting sqref="G30">
    <cfRule type="expression" dxfId="635" priority="74">
      <formula>F30&lt;&gt;$B$9</formula>
    </cfRule>
  </conditionalFormatting>
  <conditionalFormatting sqref="F31">
    <cfRule type="expression" dxfId="634" priority="73">
      <formula>F31&lt;&gt;#REF!</formula>
    </cfRule>
  </conditionalFormatting>
  <conditionalFormatting sqref="G31">
    <cfRule type="expression" dxfId="633" priority="72">
      <formula>F31&lt;&gt;$B$9</formula>
    </cfRule>
  </conditionalFormatting>
  <conditionalFormatting sqref="F32">
    <cfRule type="expression" dxfId="632" priority="71">
      <formula>F32&lt;&gt;#REF!</formula>
    </cfRule>
  </conditionalFormatting>
  <conditionalFormatting sqref="G32">
    <cfRule type="expression" dxfId="631" priority="70">
      <formula>F32&lt;&gt;$B$9</formula>
    </cfRule>
  </conditionalFormatting>
  <conditionalFormatting sqref="F33">
    <cfRule type="expression" dxfId="630" priority="69">
      <formula>F33&lt;&gt;#REF!</formula>
    </cfRule>
  </conditionalFormatting>
  <conditionalFormatting sqref="G33">
    <cfRule type="expression" dxfId="629" priority="68">
      <formula>F33&lt;&gt;$B$9</formula>
    </cfRule>
  </conditionalFormatting>
  <conditionalFormatting sqref="F34">
    <cfRule type="expression" dxfId="628" priority="67">
      <formula>F34&lt;&gt;#REF!</formula>
    </cfRule>
  </conditionalFormatting>
  <conditionalFormatting sqref="G34">
    <cfRule type="expression" dxfId="627" priority="66">
      <formula>F34&lt;&gt;$B$9</formula>
    </cfRule>
  </conditionalFormatting>
  <conditionalFormatting sqref="F35">
    <cfRule type="expression" dxfId="626" priority="65">
      <formula>F35&lt;&gt;#REF!</formula>
    </cfRule>
  </conditionalFormatting>
  <conditionalFormatting sqref="G35">
    <cfRule type="expression" dxfId="625" priority="64">
      <formula>F35&lt;&gt;$B$9</formula>
    </cfRule>
  </conditionalFormatting>
  <conditionalFormatting sqref="F36">
    <cfRule type="expression" dxfId="624" priority="63">
      <formula>F36&lt;&gt;#REF!</formula>
    </cfRule>
  </conditionalFormatting>
  <conditionalFormatting sqref="G36">
    <cfRule type="expression" dxfId="623" priority="62">
      <formula>F36&lt;&gt;$B$9</formula>
    </cfRule>
  </conditionalFormatting>
  <conditionalFormatting sqref="F37">
    <cfRule type="expression" dxfId="622" priority="61">
      <formula>F37&lt;&gt;#REF!</formula>
    </cfRule>
  </conditionalFormatting>
  <conditionalFormatting sqref="G37">
    <cfRule type="expression" dxfId="621" priority="60">
      <formula>F37&lt;&gt;$B$9</formula>
    </cfRule>
  </conditionalFormatting>
  <conditionalFormatting sqref="F38">
    <cfRule type="expression" dxfId="620" priority="59">
      <formula>F38&lt;&gt;#REF!</formula>
    </cfRule>
  </conditionalFormatting>
  <conditionalFormatting sqref="G38">
    <cfRule type="expression" dxfId="619" priority="58">
      <formula>F38&lt;&gt;$B$9</formula>
    </cfRule>
  </conditionalFormatting>
  <conditionalFormatting sqref="A27">
    <cfRule type="expression" dxfId="618" priority="473">
      <formula>C27&lt;&gt;#REF!</formula>
    </cfRule>
  </conditionalFormatting>
  <conditionalFormatting sqref="H20">
    <cfRule type="beginsWith" dxfId="617" priority="53" operator="beginsWith" text="No Aprobado">
      <formula>LEFT(H20,LEN("No Aprobado"))="No Aprobado"</formula>
    </cfRule>
    <cfRule type="endsWith" dxfId="616" priority="54" operator="endsWith" text="Aprobado">
      <formula>RIGHT(H20,LEN("Aprobado"))="Aprobado"</formula>
    </cfRule>
    <cfRule type="beginsWith" dxfId="615" priority="55" operator="beginsWith" text="Aprobado con cambio">
      <formula>LEFT(H20,LEN("Aprobado con cambio"))="Aprobado con cambio"</formula>
    </cfRule>
  </conditionalFormatting>
  <conditionalFormatting sqref="H21">
    <cfRule type="beginsWith" dxfId="614" priority="50" operator="beginsWith" text="No Aprobado">
      <formula>LEFT(H21,LEN("No Aprobado"))="No Aprobado"</formula>
    </cfRule>
    <cfRule type="endsWith" dxfId="613" priority="51" operator="endsWith" text="Aprobado">
      <formula>RIGHT(H21,LEN("Aprobado"))="Aprobado"</formula>
    </cfRule>
    <cfRule type="beginsWith" dxfId="612" priority="52" operator="beginsWith" text="Aprobado con cambio">
      <formula>LEFT(H21,LEN("Aprobado con cambio"))="Aprobado con cambio"</formula>
    </cfRule>
  </conditionalFormatting>
  <conditionalFormatting sqref="H22">
    <cfRule type="beginsWith" dxfId="611" priority="47" operator="beginsWith" text="No Aprobado">
      <formula>LEFT(H22,LEN("No Aprobado"))="No Aprobado"</formula>
    </cfRule>
    <cfRule type="endsWith" dxfId="610" priority="48" operator="endsWith" text="Aprobado">
      <formula>RIGHT(H22,LEN("Aprobado"))="Aprobado"</formula>
    </cfRule>
    <cfRule type="beginsWith" dxfId="609" priority="49" operator="beginsWith" text="Aprobado con cambio">
      <formula>LEFT(H22,LEN("Aprobado con cambio"))="Aprobado con cambio"</formula>
    </cfRule>
  </conditionalFormatting>
  <conditionalFormatting sqref="H23">
    <cfRule type="beginsWith" dxfId="608" priority="44" operator="beginsWith" text="No Aprobado">
      <formula>LEFT(H23,LEN("No Aprobado"))="No Aprobado"</formula>
    </cfRule>
    <cfRule type="endsWith" dxfId="607" priority="45" operator="endsWith" text="Aprobado">
      <formula>RIGHT(H23,LEN("Aprobado"))="Aprobado"</formula>
    </cfRule>
    <cfRule type="beginsWith" dxfId="606" priority="46" operator="beginsWith" text="Aprobado con cambio">
      <formula>LEFT(H23,LEN("Aprobado con cambio"))="Aprobado con cambio"</formula>
    </cfRule>
  </conditionalFormatting>
  <conditionalFormatting sqref="H24">
    <cfRule type="beginsWith" dxfId="605" priority="38" operator="beginsWith" text="No Aprobado">
      <formula>LEFT(H24,LEN("No Aprobado"))="No Aprobado"</formula>
    </cfRule>
    <cfRule type="endsWith" dxfId="604" priority="39" operator="endsWith" text="Aprobado">
      <formula>RIGHT(H24,LEN("Aprobado"))="Aprobado"</formula>
    </cfRule>
    <cfRule type="beginsWith" dxfId="603" priority="40" operator="beginsWith" text="Aprobado con cambio">
      <formula>LEFT(H24,LEN("Aprobado con cambio"))="Aprobado con cambio"</formula>
    </cfRule>
  </conditionalFormatting>
  <conditionalFormatting sqref="H41">
    <cfRule type="beginsWith" dxfId="602" priority="35" operator="beginsWith" text="No Aprobado">
      <formula>LEFT(H41,LEN("No Aprobado"))="No Aprobado"</formula>
    </cfRule>
    <cfRule type="endsWith" dxfId="601" priority="36" operator="endsWith" text="Aprobado">
      <formula>RIGHT(H41,LEN("Aprobado"))="Aprobado"</formula>
    </cfRule>
    <cfRule type="beginsWith" dxfId="600" priority="37" operator="beginsWith" text="Aprobado con cambio">
      <formula>LEFT(H41,LEN("Aprobado con cambio"))="Aprobado con cambio"</formula>
    </cfRule>
  </conditionalFormatting>
  <conditionalFormatting sqref="H42">
    <cfRule type="beginsWith" dxfId="599" priority="32" operator="beginsWith" text="No Aprobado">
      <formula>LEFT(H42,LEN("No Aprobado"))="No Aprobado"</formula>
    </cfRule>
    <cfRule type="endsWith" dxfId="598" priority="33" operator="endsWith" text="Aprobado">
      <formula>RIGHT(H42,LEN("Aprobado"))="Aprobado"</formula>
    </cfRule>
    <cfRule type="beginsWith" dxfId="597" priority="34" operator="beginsWith" text="Aprobado con cambio">
      <formula>LEFT(H42,LEN("Aprobado con cambio"))="Aprobado con cambio"</formula>
    </cfRule>
  </conditionalFormatting>
  <conditionalFormatting sqref="H43">
    <cfRule type="beginsWith" dxfId="596" priority="29" operator="beginsWith" text="No Aprobado">
      <formula>LEFT(H43,LEN("No Aprobado"))="No Aprobado"</formula>
    </cfRule>
    <cfRule type="endsWith" dxfId="595" priority="30" operator="endsWith" text="Aprobado">
      <formula>RIGHT(H43,LEN("Aprobado"))="Aprobado"</formula>
    </cfRule>
    <cfRule type="beginsWith" dxfId="594" priority="31" operator="beginsWith" text="Aprobado con cambio">
      <formula>LEFT(H43,LEN("Aprobado con cambio"))="Aprobado con cambio"</formula>
    </cfRule>
  </conditionalFormatting>
  <conditionalFormatting sqref="H44">
    <cfRule type="beginsWith" dxfId="593" priority="26" operator="beginsWith" text="No Aprobado">
      <formula>LEFT(H44,LEN("No Aprobado"))="No Aprobado"</formula>
    </cfRule>
    <cfRule type="endsWith" dxfId="592" priority="27" operator="endsWith" text="Aprobado">
      <formula>RIGHT(H44,LEN("Aprobado"))="Aprobado"</formula>
    </cfRule>
    <cfRule type="beginsWith" dxfId="591" priority="28" operator="beginsWith" text="Aprobado con cambio">
      <formula>LEFT(H44,LEN("Aprobado con cambio"))="Aprobado con cambio"</formula>
    </cfRule>
  </conditionalFormatting>
  <conditionalFormatting sqref="H45">
    <cfRule type="beginsWith" dxfId="590" priority="23" operator="beginsWith" text="No Aprobado">
      <formula>LEFT(H45,LEN("No Aprobado"))="No Aprobado"</formula>
    </cfRule>
    <cfRule type="endsWith" dxfId="589" priority="24" operator="endsWith" text="Aprobado">
      <formula>RIGHT(H45,LEN("Aprobado"))="Aprobado"</formula>
    </cfRule>
    <cfRule type="beginsWith" dxfId="588" priority="25" operator="beginsWith" text="Aprobado con cambio">
      <formula>LEFT(H45,LEN("Aprobado con cambio"))="Aprobado con cambio"</formula>
    </cfRule>
  </conditionalFormatting>
  <conditionalFormatting sqref="H46">
    <cfRule type="beginsWith" dxfId="587" priority="20" operator="beginsWith" text="No Aprobado">
      <formula>LEFT(H46,LEN("No Aprobado"))="No Aprobado"</formula>
    </cfRule>
    <cfRule type="endsWith" dxfId="586" priority="21" operator="endsWith" text="Aprobado">
      <formula>RIGHT(H46,LEN("Aprobado"))="Aprobado"</formula>
    </cfRule>
    <cfRule type="beginsWith" dxfId="585" priority="22" operator="beginsWith" text="Aprobado con cambio">
      <formula>LEFT(H46,LEN("Aprobado con cambio"))="Aprobado con cambio"</formula>
    </cfRule>
  </conditionalFormatting>
  <conditionalFormatting sqref="H47">
    <cfRule type="beginsWith" dxfId="584" priority="17" operator="beginsWith" text="No Aprobado">
      <formula>LEFT(H47,LEN("No Aprobado"))="No Aprobado"</formula>
    </cfRule>
    <cfRule type="endsWith" dxfId="583" priority="18" operator="endsWith" text="Aprobado">
      <formula>RIGHT(H47,LEN("Aprobado"))="Aprobado"</formula>
    </cfRule>
    <cfRule type="beginsWith" dxfId="582" priority="19" operator="beginsWith" text="Aprobado con cambio">
      <formula>LEFT(H47,LEN("Aprobado con cambio"))="Aprobado con cambio"</formula>
    </cfRule>
  </conditionalFormatting>
  <conditionalFormatting sqref="H48">
    <cfRule type="beginsWith" dxfId="581" priority="14" operator="beginsWith" text="No Aprobado">
      <formula>LEFT(H48,LEN("No Aprobado"))="No Aprobado"</formula>
    </cfRule>
    <cfRule type="endsWith" dxfId="580" priority="15" operator="endsWith" text="Aprobado">
      <formula>RIGHT(H48,LEN("Aprobado"))="Aprobado"</formula>
    </cfRule>
    <cfRule type="beginsWith" dxfId="579" priority="16" operator="beginsWith" text="Aprobado con cambio">
      <formula>LEFT(H48,LEN("Aprobado con cambio"))="Aprobado con cambio"</formula>
    </cfRule>
  </conditionalFormatting>
  <pageMargins left="0.70866141732283472" right="0.70866141732283472" top="0.74803149606299213" bottom="0.74803149606299213" header="0.31496062992125984" footer="0.31496062992125984"/>
  <pageSetup scale="43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4"/>
  <sheetViews>
    <sheetView tabSelected="1" workbookViewId="0">
      <selection activeCell="H6" sqref="H6"/>
    </sheetView>
  </sheetViews>
  <sheetFormatPr defaultColWidth="8.85546875" defaultRowHeight="15" x14ac:dyDescent="0.25"/>
  <cols>
    <col min="1" max="1" width="34" style="1" customWidth="1"/>
    <col min="2" max="5" width="15" style="1" customWidth="1"/>
    <col min="6" max="7" width="10.42578125" style="1" customWidth="1"/>
    <col min="8" max="8" width="12.14062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7" x14ac:dyDescent="0.25">
      <c r="A1" s="12" t="s">
        <v>123</v>
      </c>
    </row>
    <row r="2" spans="1:17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s="103" customFormat="1" x14ac:dyDescent="0.25">
      <c r="A3" s="111"/>
      <c r="I3" s="110"/>
    </row>
    <row r="4" spans="1:1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7" x14ac:dyDescent="0.25">
      <c r="A6" s="82" t="s">
        <v>26</v>
      </c>
      <c r="B6" s="206">
        <f>+'5. RECOMENDACIONES cap. 5'!B6</f>
        <v>0</v>
      </c>
      <c r="C6" s="207"/>
      <c r="D6" s="207"/>
      <c r="E6" s="208"/>
      <c r="F6" s="9"/>
      <c r="G6" s="84"/>
      <c r="H6" s="83" t="s">
        <v>29</v>
      </c>
      <c r="I6" s="11">
        <f>'5. RECOMENDACIONES cap. 5'!J6</f>
        <v>0.5</v>
      </c>
      <c r="J6" s="149">
        <f>+I6</f>
        <v>0.5</v>
      </c>
    </row>
    <row r="7" spans="1:17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7" x14ac:dyDescent="0.25">
      <c r="A8" s="82" t="s">
        <v>25</v>
      </c>
      <c r="B8" s="148">
        <f>+'5. RECOMENDACIONES cap. 5'!B8</f>
        <v>0</v>
      </c>
      <c r="C8" s="103"/>
      <c r="D8" s="103"/>
      <c r="E8" s="103"/>
    </row>
    <row r="9" spans="1:17" x14ac:dyDescent="0.25">
      <c r="A9" s="82" t="s">
        <v>24</v>
      </c>
      <c r="B9" s="155">
        <f>+'5. RECOMENDACIONES cap. 5'!B9</f>
        <v>0</v>
      </c>
      <c r="C9" s="103"/>
      <c r="D9" s="103"/>
      <c r="E9" s="103"/>
      <c r="G9" s="10"/>
      <c r="H9" s="10"/>
    </row>
    <row r="10" spans="1:17" x14ac:dyDescent="0.25">
      <c r="A10" s="82" t="s">
        <v>23</v>
      </c>
      <c r="B10" s="209">
        <f>+'5. RECOMENDACIONES cap. 5'!B10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5">
      <c r="A11" s="82" t="s">
        <v>21</v>
      </c>
      <c r="B11" s="212">
        <f>+'5. RECOMENDACIONES cap. 5'!B11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7" x14ac:dyDescent="0.25">
      <c r="B12" s="48"/>
      <c r="C12" s="48"/>
      <c r="D12" s="9"/>
      <c r="E12" s="9"/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17" x14ac:dyDescent="0.25">
      <c r="B13" s="48"/>
      <c r="C13" s="48"/>
      <c r="D13" s="9"/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17" x14ac:dyDescent="0.25">
      <c r="A14" s="97" t="s">
        <v>188</v>
      </c>
    </row>
    <row r="15" spans="1:17" ht="29.25" customHeight="1" x14ac:dyDescent="0.25">
      <c r="A15" s="200" t="s">
        <v>124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7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34.5" customHeight="1" x14ac:dyDescent="0.25">
      <c r="B17" s="103"/>
      <c r="C17" s="103"/>
      <c r="D17" s="103"/>
      <c r="E17" s="103"/>
      <c r="F17" s="168" t="s">
        <v>189</v>
      </c>
      <c r="G17" s="169"/>
      <c r="H17" s="169"/>
      <c r="I17" s="170"/>
      <c r="J17" s="117"/>
      <c r="K17" s="7"/>
    </row>
    <row r="18" spans="1:17" ht="30" customHeight="1" x14ac:dyDescent="0.25">
      <c r="A18" s="153" t="s">
        <v>18</v>
      </c>
      <c r="B18" s="203" t="s">
        <v>191</v>
      </c>
      <c r="C18" s="203"/>
      <c r="D18" s="203"/>
      <c r="E18" s="203"/>
      <c r="F18" s="152" t="s">
        <v>17</v>
      </c>
      <c r="G18" s="152" t="s">
        <v>16</v>
      </c>
      <c r="H18" s="152" t="s">
        <v>14</v>
      </c>
      <c r="I18" s="153" t="s">
        <v>13</v>
      </c>
      <c r="J18" s="153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145" t="str">
        <f>+'5. RECOMENDACIONES cap. 5'!A19</f>
        <v>24. Miembros</v>
      </c>
      <c r="B19" s="199"/>
      <c r="C19" s="199"/>
      <c r="D19" s="199"/>
      <c r="E19" s="199"/>
      <c r="F19" s="143"/>
      <c r="G19" s="143"/>
      <c r="H19" s="143"/>
      <c r="I19" s="105">
        <f>SUM(F19:H19)</f>
        <v>0</v>
      </c>
      <c r="J19" s="150">
        <f t="shared" ref="J19:J49" si="0">SUM(F19:G19)</f>
        <v>0</v>
      </c>
      <c r="K19" s="3" t="str">
        <f t="shared" ref="K19:K49" si="1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156"/>
      <c r="B20" s="199"/>
      <c r="C20" s="199"/>
      <c r="D20" s="199"/>
      <c r="E20" s="199"/>
      <c r="F20" s="143"/>
      <c r="G20" s="143"/>
      <c r="H20" s="143"/>
      <c r="I20" s="105">
        <f t="shared" ref="I20:I67" si="2">SUM(F20:H20)</f>
        <v>0</v>
      </c>
      <c r="J20" s="150">
        <f t="shared" si="0"/>
        <v>0</v>
      </c>
      <c r="K20" s="3" t="str">
        <f t="shared" si="1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156"/>
      <c r="B21" s="199"/>
      <c r="C21" s="199"/>
      <c r="D21" s="199"/>
      <c r="E21" s="199"/>
      <c r="F21" s="143"/>
      <c r="G21" s="143"/>
      <c r="H21" s="143"/>
      <c r="I21" s="105">
        <f t="shared" ref="I21" si="3">SUM(F21:H21)</f>
        <v>0</v>
      </c>
      <c r="J21" s="150">
        <f t="shared" si="0"/>
        <v>0</v>
      </c>
      <c r="K21" s="3" t="str">
        <f t="shared" si="1"/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156"/>
      <c r="B22" s="199"/>
      <c r="C22" s="199"/>
      <c r="D22" s="199"/>
      <c r="E22" s="199"/>
      <c r="F22" s="143"/>
      <c r="G22" s="143"/>
      <c r="H22" s="143"/>
      <c r="I22" s="105">
        <f t="shared" si="2"/>
        <v>0</v>
      </c>
      <c r="J22" s="150">
        <f t="shared" si="0"/>
        <v>0</v>
      </c>
      <c r="K22" s="3" t="str">
        <f t="shared" si="1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156"/>
      <c r="B23" s="199"/>
      <c r="C23" s="199"/>
      <c r="D23" s="199"/>
      <c r="E23" s="199"/>
      <c r="F23" s="143"/>
      <c r="G23" s="143"/>
      <c r="H23" s="143"/>
      <c r="I23" s="105">
        <f t="shared" si="2"/>
        <v>0</v>
      </c>
      <c r="J23" s="150">
        <f t="shared" si="0"/>
        <v>0</v>
      </c>
      <c r="K23" s="3" t="str">
        <f t="shared" si="1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156"/>
      <c r="B24" s="199"/>
      <c r="C24" s="199"/>
      <c r="D24" s="199"/>
      <c r="E24" s="199"/>
      <c r="F24" s="143"/>
      <c r="G24" s="143"/>
      <c r="H24" s="143"/>
      <c r="I24" s="105">
        <f t="shared" si="2"/>
        <v>0</v>
      </c>
      <c r="J24" s="150">
        <f t="shared" si="0"/>
        <v>0</v>
      </c>
      <c r="K24" s="3" t="str">
        <f t="shared" si="1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95" t="str">
        <f>+'5. RECOMENDACIONES cap. 5'!A20</f>
        <v>25. Sacerdotes y seminaristas diocesanos</v>
      </c>
      <c r="B25" s="205"/>
      <c r="C25" s="205"/>
      <c r="D25" s="205"/>
      <c r="E25" s="205"/>
      <c r="F25" s="112"/>
      <c r="G25" s="112"/>
      <c r="H25" s="112"/>
      <c r="I25" s="105">
        <f t="shared" si="2"/>
        <v>0</v>
      </c>
      <c r="J25" s="154">
        <f t="shared" si="0"/>
        <v>0</v>
      </c>
      <c r="K25" s="3" t="str">
        <f t="shared" si="1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146"/>
      <c r="B26" s="205"/>
      <c r="C26" s="205"/>
      <c r="D26" s="205"/>
      <c r="E26" s="205"/>
      <c r="F26" s="112"/>
      <c r="G26" s="112"/>
      <c r="H26" s="112"/>
      <c r="I26" s="105">
        <f t="shared" si="2"/>
        <v>0</v>
      </c>
      <c r="J26" s="154">
        <f t="shared" si="0"/>
        <v>0</v>
      </c>
      <c r="K26" s="3" t="str">
        <f t="shared" si="1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146"/>
      <c r="B27" s="205"/>
      <c r="C27" s="205"/>
      <c r="D27" s="205"/>
      <c r="E27" s="205"/>
      <c r="F27" s="112"/>
      <c r="G27" s="112"/>
      <c r="H27" s="112"/>
      <c r="I27" s="105">
        <f t="shared" si="2"/>
        <v>0</v>
      </c>
      <c r="J27" s="154">
        <f t="shared" si="0"/>
        <v>0</v>
      </c>
      <c r="K27" s="3" t="str">
        <f t="shared" si="1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146"/>
      <c r="B28" s="205"/>
      <c r="C28" s="205"/>
      <c r="D28" s="205"/>
      <c r="E28" s="205"/>
      <c r="F28" s="112"/>
      <c r="G28" s="112"/>
      <c r="H28" s="112"/>
      <c r="I28" s="105">
        <f t="shared" si="2"/>
        <v>0</v>
      </c>
      <c r="J28" s="154">
        <f t="shared" si="0"/>
        <v>0</v>
      </c>
      <c r="K28" s="3" t="str">
        <f t="shared" si="1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146"/>
      <c r="B29" s="205"/>
      <c r="C29" s="205"/>
      <c r="D29" s="205"/>
      <c r="E29" s="205"/>
      <c r="F29" s="112"/>
      <c r="G29" s="112"/>
      <c r="H29" s="112"/>
      <c r="I29" s="105">
        <f t="shared" si="2"/>
        <v>0</v>
      </c>
      <c r="J29" s="154">
        <f t="shared" si="0"/>
        <v>0</v>
      </c>
      <c r="K29" s="3" t="str">
        <f t="shared" si="1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146"/>
      <c r="B30" s="205"/>
      <c r="C30" s="205"/>
      <c r="D30" s="205"/>
      <c r="E30" s="205"/>
      <c r="F30" s="112"/>
      <c r="G30" s="112"/>
      <c r="H30" s="112"/>
      <c r="I30" s="105">
        <f t="shared" si="2"/>
        <v>0</v>
      </c>
      <c r="J30" s="154">
        <f t="shared" si="0"/>
        <v>0</v>
      </c>
      <c r="K30" s="3" t="str">
        <f t="shared" si="1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145" t="str">
        <f>+'5. RECOMENDACIONES cap. 5'!A21</f>
        <v>26. Los colaboradores</v>
      </c>
      <c r="B31" s="199"/>
      <c r="C31" s="199"/>
      <c r="D31" s="199"/>
      <c r="E31" s="199"/>
      <c r="F31" s="143"/>
      <c r="G31" s="143"/>
      <c r="H31" s="143"/>
      <c r="I31" s="105">
        <f t="shared" si="2"/>
        <v>0</v>
      </c>
      <c r="J31" s="150">
        <f t="shared" si="0"/>
        <v>0</v>
      </c>
      <c r="K31" s="3" t="str">
        <f t="shared" si="1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156"/>
      <c r="B32" s="199"/>
      <c r="C32" s="199"/>
      <c r="D32" s="199"/>
      <c r="E32" s="199"/>
      <c r="F32" s="143"/>
      <c r="G32" s="143"/>
      <c r="H32" s="143"/>
      <c r="I32" s="105">
        <f t="shared" si="2"/>
        <v>0</v>
      </c>
      <c r="J32" s="150">
        <f t="shared" si="0"/>
        <v>0</v>
      </c>
      <c r="K32" s="3" t="str">
        <f t="shared" si="1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156"/>
      <c r="B33" s="199"/>
      <c r="C33" s="199"/>
      <c r="D33" s="199"/>
      <c r="E33" s="199"/>
      <c r="F33" s="143"/>
      <c r="G33" s="143"/>
      <c r="H33" s="143"/>
      <c r="I33" s="105">
        <f t="shared" si="2"/>
        <v>0</v>
      </c>
      <c r="J33" s="150">
        <f t="shared" si="0"/>
        <v>0</v>
      </c>
      <c r="K33" s="3" t="str">
        <f t="shared" si="1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156"/>
      <c r="B34" s="199"/>
      <c r="C34" s="199"/>
      <c r="D34" s="199"/>
      <c r="E34" s="199"/>
      <c r="F34" s="143"/>
      <c r="G34" s="143"/>
      <c r="H34" s="143"/>
      <c r="I34" s="105">
        <f t="shared" si="2"/>
        <v>0</v>
      </c>
      <c r="J34" s="150">
        <f t="shared" si="0"/>
        <v>0</v>
      </c>
      <c r="K34" s="3" t="str">
        <f t="shared" si="1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156"/>
      <c r="B35" s="199"/>
      <c r="C35" s="199"/>
      <c r="D35" s="199"/>
      <c r="E35" s="199"/>
      <c r="F35" s="143"/>
      <c r="G35" s="143"/>
      <c r="H35" s="143"/>
      <c r="I35" s="105">
        <f t="shared" si="2"/>
        <v>0</v>
      </c>
      <c r="J35" s="150">
        <f t="shared" si="0"/>
        <v>0</v>
      </c>
      <c r="K35" s="3" t="str">
        <f t="shared" si="1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156"/>
      <c r="B36" s="199"/>
      <c r="C36" s="199"/>
      <c r="D36" s="199"/>
      <c r="E36" s="199"/>
      <c r="F36" s="143"/>
      <c r="G36" s="143"/>
      <c r="H36" s="143"/>
      <c r="I36" s="105">
        <f t="shared" si="2"/>
        <v>0</v>
      </c>
      <c r="J36" s="150">
        <f t="shared" si="0"/>
        <v>0</v>
      </c>
      <c r="K36" s="3" t="str">
        <f t="shared" si="1"/>
        <v>No pasa</v>
      </c>
      <c r="L36" s="193"/>
      <c r="M36" s="194"/>
      <c r="N36" s="194"/>
      <c r="O36" s="194"/>
      <c r="P36" s="194"/>
      <c r="Q36" s="195"/>
    </row>
    <row r="37" spans="1:17" ht="30" customHeight="1" x14ac:dyDescent="0.25">
      <c r="A37" s="146" t="str">
        <f>+'5. RECOMENDACIONES cap. 5'!A22</f>
        <v>27. Los simpatizantes</v>
      </c>
      <c r="B37" s="205"/>
      <c r="C37" s="205"/>
      <c r="D37" s="205"/>
      <c r="E37" s="205"/>
      <c r="F37" s="112"/>
      <c r="G37" s="112"/>
      <c r="H37" s="112"/>
      <c r="I37" s="105">
        <f t="shared" ref="I37:I43" si="4">SUM(F37:H37)</f>
        <v>0</v>
      </c>
      <c r="J37" s="154">
        <f t="shared" si="0"/>
        <v>0</v>
      </c>
      <c r="K37" s="3" t="str">
        <f t="shared" si="1"/>
        <v>No pasa</v>
      </c>
      <c r="L37" s="196"/>
      <c r="M37" s="197"/>
      <c r="N37" s="197"/>
      <c r="O37" s="197"/>
      <c r="P37" s="197"/>
      <c r="Q37" s="198"/>
    </row>
    <row r="38" spans="1:17" ht="30" customHeight="1" x14ac:dyDescent="0.25">
      <c r="A38" s="146"/>
      <c r="B38" s="205"/>
      <c r="C38" s="205"/>
      <c r="D38" s="205"/>
      <c r="E38" s="205"/>
      <c r="F38" s="112"/>
      <c r="G38" s="112"/>
      <c r="H38" s="112"/>
      <c r="I38" s="105">
        <f t="shared" si="4"/>
        <v>0</v>
      </c>
      <c r="J38" s="154">
        <f t="shared" si="0"/>
        <v>0</v>
      </c>
      <c r="K38" s="3" t="str">
        <f t="shared" si="1"/>
        <v>No pasa</v>
      </c>
      <c r="L38" s="196"/>
      <c r="M38" s="197"/>
      <c r="N38" s="197"/>
      <c r="O38" s="197"/>
      <c r="P38" s="197"/>
      <c r="Q38" s="198"/>
    </row>
    <row r="39" spans="1:17" ht="30" customHeight="1" x14ac:dyDescent="0.25">
      <c r="A39" s="146"/>
      <c r="B39" s="205"/>
      <c r="C39" s="205"/>
      <c r="D39" s="205"/>
      <c r="E39" s="205"/>
      <c r="F39" s="112"/>
      <c r="G39" s="112"/>
      <c r="H39" s="112"/>
      <c r="I39" s="105">
        <f t="shared" si="4"/>
        <v>0</v>
      </c>
      <c r="J39" s="154">
        <f t="shared" si="0"/>
        <v>0</v>
      </c>
      <c r="K39" s="3" t="str">
        <f t="shared" si="1"/>
        <v>No pasa</v>
      </c>
      <c r="L39" s="196"/>
      <c r="M39" s="197"/>
      <c r="N39" s="197"/>
      <c r="O39" s="197"/>
      <c r="P39" s="197"/>
      <c r="Q39" s="198"/>
    </row>
    <row r="40" spans="1:17" ht="30" customHeight="1" x14ac:dyDescent="0.25">
      <c r="A40" s="146"/>
      <c r="B40" s="205"/>
      <c r="C40" s="205"/>
      <c r="D40" s="205"/>
      <c r="E40" s="205"/>
      <c r="F40" s="112"/>
      <c r="G40" s="112"/>
      <c r="H40" s="112"/>
      <c r="I40" s="105">
        <f t="shared" si="4"/>
        <v>0</v>
      </c>
      <c r="J40" s="154">
        <f t="shared" si="0"/>
        <v>0</v>
      </c>
      <c r="K40" s="3" t="str">
        <f t="shared" si="1"/>
        <v>No pasa</v>
      </c>
      <c r="L40" s="196"/>
      <c r="M40" s="197"/>
      <c r="N40" s="197"/>
      <c r="O40" s="197"/>
      <c r="P40" s="197"/>
      <c r="Q40" s="198"/>
    </row>
    <row r="41" spans="1:17" ht="30" customHeight="1" x14ac:dyDescent="0.25">
      <c r="A41" s="146"/>
      <c r="B41" s="205"/>
      <c r="C41" s="205"/>
      <c r="D41" s="205"/>
      <c r="E41" s="205"/>
      <c r="F41" s="112"/>
      <c r="G41" s="112"/>
      <c r="H41" s="112"/>
      <c r="I41" s="105">
        <f t="shared" si="4"/>
        <v>0</v>
      </c>
      <c r="J41" s="154">
        <f t="shared" si="0"/>
        <v>0</v>
      </c>
      <c r="K41" s="3" t="str">
        <f t="shared" si="1"/>
        <v>No pasa</v>
      </c>
      <c r="L41" s="196"/>
      <c r="M41" s="197"/>
      <c r="N41" s="197"/>
      <c r="O41" s="197"/>
      <c r="P41" s="197"/>
      <c r="Q41" s="198"/>
    </row>
    <row r="42" spans="1:17" ht="30" customHeight="1" x14ac:dyDescent="0.25">
      <c r="A42" s="146"/>
      <c r="B42" s="205"/>
      <c r="C42" s="205"/>
      <c r="D42" s="205"/>
      <c r="E42" s="205"/>
      <c r="F42" s="112"/>
      <c r="G42" s="112"/>
      <c r="H42" s="112"/>
      <c r="I42" s="105">
        <f t="shared" si="4"/>
        <v>0</v>
      </c>
      <c r="J42" s="154">
        <f t="shared" si="0"/>
        <v>0</v>
      </c>
      <c r="K42" s="3" t="str">
        <f t="shared" si="1"/>
        <v>No pasa</v>
      </c>
      <c r="L42" s="196"/>
      <c r="M42" s="197"/>
      <c r="N42" s="197"/>
      <c r="O42" s="197"/>
      <c r="P42" s="197"/>
      <c r="Q42" s="198"/>
    </row>
    <row r="43" spans="1:17" ht="30" customHeight="1" x14ac:dyDescent="0.25">
      <c r="A43" s="96" t="str">
        <f>+'5. RECOMENDACIONES cap. 5'!A23</f>
        <v>28. Requisitos para ser miembro</v>
      </c>
      <c r="B43" s="199"/>
      <c r="C43" s="199"/>
      <c r="D43" s="199"/>
      <c r="E43" s="199"/>
      <c r="F43" s="143"/>
      <c r="G43" s="143"/>
      <c r="H43" s="143"/>
      <c r="I43" s="105">
        <f t="shared" si="4"/>
        <v>0</v>
      </c>
      <c r="J43" s="150">
        <f t="shared" si="0"/>
        <v>0</v>
      </c>
      <c r="K43" s="3" t="str">
        <f t="shared" si="1"/>
        <v>No pasa</v>
      </c>
      <c r="L43" s="193"/>
      <c r="M43" s="194"/>
      <c r="N43" s="194"/>
      <c r="O43" s="194"/>
      <c r="P43" s="194"/>
      <c r="Q43" s="195"/>
    </row>
    <row r="44" spans="1:17" ht="30" customHeight="1" x14ac:dyDescent="0.25">
      <c r="A44" s="156"/>
      <c r="B44" s="199"/>
      <c r="C44" s="199"/>
      <c r="D44" s="199"/>
      <c r="E44" s="199"/>
      <c r="F44" s="143"/>
      <c r="G44" s="143"/>
      <c r="H44" s="143"/>
      <c r="I44" s="105">
        <f t="shared" si="2"/>
        <v>0</v>
      </c>
      <c r="J44" s="150">
        <f t="shared" si="0"/>
        <v>0</v>
      </c>
      <c r="K44" s="3" t="str">
        <f t="shared" si="1"/>
        <v>No pasa</v>
      </c>
      <c r="L44" s="193"/>
      <c r="M44" s="194"/>
      <c r="N44" s="194"/>
      <c r="O44" s="194"/>
      <c r="P44" s="194"/>
      <c r="Q44" s="195"/>
    </row>
    <row r="45" spans="1:17" ht="30" customHeight="1" x14ac:dyDescent="0.25">
      <c r="A45" s="156"/>
      <c r="B45" s="199"/>
      <c r="C45" s="199"/>
      <c r="D45" s="199"/>
      <c r="E45" s="199"/>
      <c r="F45" s="143"/>
      <c r="G45" s="143"/>
      <c r="H45" s="143"/>
      <c r="I45" s="105">
        <f t="shared" si="2"/>
        <v>0</v>
      </c>
      <c r="J45" s="150">
        <f t="shared" si="0"/>
        <v>0</v>
      </c>
      <c r="K45" s="3" t="str">
        <f t="shared" si="1"/>
        <v>No pasa</v>
      </c>
      <c r="L45" s="193"/>
      <c r="M45" s="194"/>
      <c r="N45" s="194"/>
      <c r="O45" s="194"/>
      <c r="P45" s="194"/>
      <c r="Q45" s="195"/>
    </row>
    <row r="46" spans="1:17" ht="30" customHeight="1" x14ac:dyDescent="0.25">
      <c r="A46" s="156"/>
      <c r="B46" s="199"/>
      <c r="C46" s="199"/>
      <c r="D46" s="199"/>
      <c r="E46" s="199"/>
      <c r="F46" s="143"/>
      <c r="G46" s="143"/>
      <c r="H46" s="143"/>
      <c r="I46" s="105">
        <f t="shared" si="2"/>
        <v>0</v>
      </c>
      <c r="J46" s="150">
        <f t="shared" si="0"/>
        <v>0</v>
      </c>
      <c r="K46" s="3" t="str">
        <f t="shared" si="1"/>
        <v>No pasa</v>
      </c>
      <c r="L46" s="193"/>
      <c r="M46" s="194"/>
      <c r="N46" s="194"/>
      <c r="O46" s="194"/>
      <c r="P46" s="194"/>
      <c r="Q46" s="195"/>
    </row>
    <row r="47" spans="1:17" ht="30" customHeight="1" x14ac:dyDescent="0.25">
      <c r="A47" s="156"/>
      <c r="B47" s="199"/>
      <c r="C47" s="199"/>
      <c r="D47" s="199"/>
      <c r="E47" s="199"/>
      <c r="F47" s="143"/>
      <c r="G47" s="143"/>
      <c r="H47" s="143"/>
      <c r="I47" s="105">
        <f t="shared" si="2"/>
        <v>0</v>
      </c>
      <c r="J47" s="150">
        <f t="shared" si="0"/>
        <v>0</v>
      </c>
      <c r="K47" s="3" t="str">
        <f t="shared" si="1"/>
        <v>No pasa</v>
      </c>
      <c r="L47" s="193"/>
      <c r="M47" s="194"/>
      <c r="N47" s="194"/>
      <c r="O47" s="194"/>
      <c r="P47" s="194"/>
      <c r="Q47" s="195"/>
    </row>
    <row r="48" spans="1:17" ht="30" customHeight="1" x14ac:dyDescent="0.25">
      <c r="A48" s="156"/>
      <c r="B48" s="199"/>
      <c r="C48" s="199"/>
      <c r="D48" s="199"/>
      <c r="E48" s="199"/>
      <c r="F48" s="143"/>
      <c r="G48" s="143"/>
      <c r="H48" s="143"/>
      <c r="I48" s="105">
        <f t="shared" si="2"/>
        <v>0</v>
      </c>
      <c r="J48" s="150">
        <f t="shared" si="0"/>
        <v>0</v>
      </c>
      <c r="K48" s="3" t="str">
        <f t="shared" si="1"/>
        <v>No pasa</v>
      </c>
      <c r="L48" s="193"/>
      <c r="M48" s="194"/>
      <c r="N48" s="194"/>
      <c r="O48" s="194"/>
      <c r="P48" s="194"/>
      <c r="Q48" s="195"/>
    </row>
    <row r="49" spans="1:17" ht="30" customHeight="1" x14ac:dyDescent="0.25">
      <c r="A49" s="95" t="str">
        <f>+'5. RECOMENDACIONES cap. 5'!A24</f>
        <v>29. Los compromisos de los miembros</v>
      </c>
      <c r="B49" s="205"/>
      <c r="C49" s="205"/>
      <c r="D49" s="205"/>
      <c r="E49" s="205"/>
      <c r="F49" s="112"/>
      <c r="G49" s="112"/>
      <c r="H49" s="112"/>
      <c r="I49" s="105">
        <f t="shared" si="2"/>
        <v>0</v>
      </c>
      <c r="J49" s="154">
        <f t="shared" si="0"/>
        <v>0</v>
      </c>
      <c r="K49" s="3" t="str">
        <f t="shared" si="1"/>
        <v>No pasa</v>
      </c>
      <c r="L49" s="196"/>
      <c r="M49" s="197"/>
      <c r="N49" s="197"/>
      <c r="O49" s="197"/>
      <c r="P49" s="197"/>
      <c r="Q49" s="198"/>
    </row>
    <row r="50" spans="1:17" ht="30" customHeight="1" x14ac:dyDescent="0.25">
      <c r="A50" s="146"/>
      <c r="B50" s="205"/>
      <c r="C50" s="205"/>
      <c r="D50" s="205"/>
      <c r="E50" s="205"/>
      <c r="F50" s="112"/>
      <c r="G50" s="112"/>
      <c r="H50" s="112"/>
      <c r="I50" s="105">
        <f t="shared" si="2"/>
        <v>0</v>
      </c>
      <c r="J50" s="154">
        <f t="shared" ref="J50:J81" si="5">SUM(F50:G50)</f>
        <v>0</v>
      </c>
      <c r="K50" s="3" t="str">
        <f t="shared" ref="K50:K81" si="6">+IF(F50&gt;=$I$6,"Pasa","No pasa")</f>
        <v>No pasa</v>
      </c>
      <c r="L50" s="196"/>
      <c r="M50" s="197"/>
      <c r="N50" s="197"/>
      <c r="O50" s="197"/>
      <c r="P50" s="197"/>
      <c r="Q50" s="198"/>
    </row>
    <row r="51" spans="1:17" ht="30" customHeight="1" x14ac:dyDescent="0.25">
      <c r="A51" s="146"/>
      <c r="B51" s="205"/>
      <c r="C51" s="205"/>
      <c r="D51" s="205"/>
      <c r="E51" s="205"/>
      <c r="F51" s="112"/>
      <c r="G51" s="112"/>
      <c r="H51" s="112"/>
      <c r="I51" s="105">
        <f t="shared" si="2"/>
        <v>0</v>
      </c>
      <c r="J51" s="154">
        <f t="shared" si="5"/>
        <v>0</v>
      </c>
      <c r="K51" s="3" t="str">
        <f t="shared" si="6"/>
        <v>No pasa</v>
      </c>
      <c r="L51" s="196"/>
      <c r="M51" s="197"/>
      <c r="N51" s="197"/>
      <c r="O51" s="197"/>
      <c r="P51" s="197"/>
      <c r="Q51" s="198"/>
    </row>
    <row r="52" spans="1:17" ht="30" customHeight="1" x14ac:dyDescent="0.25">
      <c r="A52" s="146"/>
      <c r="B52" s="205"/>
      <c r="C52" s="205"/>
      <c r="D52" s="205"/>
      <c r="E52" s="205"/>
      <c r="F52" s="112"/>
      <c r="G52" s="112"/>
      <c r="H52" s="112"/>
      <c r="I52" s="105">
        <f t="shared" si="2"/>
        <v>0</v>
      </c>
      <c r="J52" s="154">
        <f t="shared" si="5"/>
        <v>0</v>
      </c>
      <c r="K52" s="3" t="str">
        <f t="shared" si="6"/>
        <v>No pasa</v>
      </c>
      <c r="L52" s="196"/>
      <c r="M52" s="197"/>
      <c r="N52" s="197"/>
      <c r="O52" s="197"/>
      <c r="P52" s="197"/>
      <c r="Q52" s="198"/>
    </row>
    <row r="53" spans="1:17" ht="30" customHeight="1" x14ac:dyDescent="0.25">
      <c r="A53" s="146"/>
      <c r="B53" s="205"/>
      <c r="C53" s="205"/>
      <c r="D53" s="205"/>
      <c r="E53" s="205"/>
      <c r="F53" s="112"/>
      <c r="G53" s="112"/>
      <c r="H53" s="112"/>
      <c r="I53" s="105">
        <f t="shared" si="2"/>
        <v>0</v>
      </c>
      <c r="J53" s="154">
        <f t="shared" si="5"/>
        <v>0</v>
      </c>
      <c r="K53" s="3" t="str">
        <f t="shared" si="6"/>
        <v>No pasa</v>
      </c>
      <c r="L53" s="196"/>
      <c r="M53" s="197"/>
      <c r="N53" s="197"/>
      <c r="O53" s="197"/>
      <c r="P53" s="197"/>
      <c r="Q53" s="198"/>
    </row>
    <row r="54" spans="1:17" ht="30" customHeight="1" x14ac:dyDescent="0.25">
      <c r="A54" s="146"/>
      <c r="B54" s="205"/>
      <c r="C54" s="205"/>
      <c r="D54" s="205"/>
      <c r="E54" s="205"/>
      <c r="F54" s="112"/>
      <c r="G54" s="112"/>
      <c r="H54" s="112"/>
      <c r="I54" s="105">
        <f t="shared" si="2"/>
        <v>0</v>
      </c>
      <c r="J54" s="154">
        <f t="shared" si="5"/>
        <v>0</v>
      </c>
      <c r="K54" s="3" t="str">
        <f t="shared" si="6"/>
        <v>No pasa</v>
      </c>
      <c r="L54" s="196"/>
      <c r="M54" s="197"/>
      <c r="N54" s="197"/>
      <c r="O54" s="197"/>
      <c r="P54" s="197"/>
      <c r="Q54" s="198"/>
    </row>
    <row r="55" spans="1:17" ht="30" customHeight="1" x14ac:dyDescent="0.25">
      <c r="A55" s="96" t="str">
        <f>+'5. RECOMENDACIONES cap. 5'!A41</f>
        <v>30. Respeto hacia los otros carismas en la Iglesia</v>
      </c>
      <c r="B55" s="199"/>
      <c r="C55" s="199"/>
      <c r="D55" s="199"/>
      <c r="E55" s="199"/>
      <c r="F55" s="143"/>
      <c r="G55" s="143"/>
      <c r="H55" s="143"/>
      <c r="I55" s="105">
        <f t="shared" si="2"/>
        <v>0</v>
      </c>
      <c r="J55" s="150">
        <f t="shared" si="5"/>
        <v>0</v>
      </c>
      <c r="K55" s="3" t="str">
        <f t="shared" si="6"/>
        <v>No pasa</v>
      </c>
      <c r="L55" s="193"/>
      <c r="M55" s="194"/>
      <c r="N55" s="194"/>
      <c r="O55" s="194"/>
      <c r="P55" s="194"/>
      <c r="Q55" s="195"/>
    </row>
    <row r="56" spans="1:17" ht="30" customHeight="1" x14ac:dyDescent="0.25">
      <c r="A56" s="156"/>
      <c r="B56" s="199"/>
      <c r="C56" s="199"/>
      <c r="D56" s="199"/>
      <c r="E56" s="199"/>
      <c r="F56" s="143"/>
      <c r="G56" s="143"/>
      <c r="H56" s="143"/>
      <c r="I56" s="105">
        <f t="shared" si="2"/>
        <v>0</v>
      </c>
      <c r="J56" s="150">
        <f t="shared" si="5"/>
        <v>0</v>
      </c>
      <c r="K56" s="3" t="str">
        <f t="shared" si="6"/>
        <v>No pasa</v>
      </c>
      <c r="L56" s="193"/>
      <c r="M56" s="194"/>
      <c r="N56" s="194"/>
      <c r="O56" s="194"/>
      <c r="P56" s="194"/>
      <c r="Q56" s="195"/>
    </row>
    <row r="57" spans="1:17" ht="30" customHeight="1" x14ac:dyDescent="0.25">
      <c r="A57" s="156"/>
      <c r="B57" s="199"/>
      <c r="C57" s="199"/>
      <c r="D57" s="199"/>
      <c r="E57" s="199"/>
      <c r="F57" s="143"/>
      <c r="G57" s="143"/>
      <c r="H57" s="143"/>
      <c r="I57" s="105">
        <f t="shared" si="2"/>
        <v>0</v>
      </c>
      <c r="J57" s="150">
        <f t="shared" si="5"/>
        <v>0</v>
      </c>
      <c r="K57" s="3" t="str">
        <f t="shared" si="6"/>
        <v>No pasa</v>
      </c>
      <c r="L57" s="193"/>
      <c r="M57" s="194"/>
      <c r="N57" s="194"/>
      <c r="O57" s="194"/>
      <c r="P57" s="194"/>
      <c r="Q57" s="195"/>
    </row>
    <row r="58" spans="1:17" ht="30" customHeight="1" x14ac:dyDescent="0.25">
      <c r="A58" s="156"/>
      <c r="B58" s="199"/>
      <c r="C58" s="199"/>
      <c r="D58" s="199"/>
      <c r="E58" s="199"/>
      <c r="F58" s="143"/>
      <c r="G58" s="143"/>
      <c r="H58" s="143"/>
      <c r="I58" s="105">
        <f t="shared" si="2"/>
        <v>0</v>
      </c>
      <c r="J58" s="150">
        <f t="shared" si="5"/>
        <v>0</v>
      </c>
      <c r="K58" s="3" t="str">
        <f t="shared" si="6"/>
        <v>No pasa</v>
      </c>
      <c r="L58" s="193"/>
      <c r="M58" s="194"/>
      <c r="N58" s="194"/>
      <c r="O58" s="194"/>
      <c r="P58" s="194"/>
      <c r="Q58" s="195"/>
    </row>
    <row r="59" spans="1:17" ht="30" customHeight="1" x14ac:dyDescent="0.25">
      <c r="A59" s="156"/>
      <c r="B59" s="199"/>
      <c r="C59" s="199"/>
      <c r="D59" s="199"/>
      <c r="E59" s="199"/>
      <c r="F59" s="143"/>
      <c r="G59" s="143"/>
      <c r="H59" s="143"/>
      <c r="I59" s="105">
        <f t="shared" si="2"/>
        <v>0</v>
      </c>
      <c r="J59" s="150">
        <f t="shared" si="5"/>
        <v>0</v>
      </c>
      <c r="K59" s="3" t="str">
        <f t="shared" si="6"/>
        <v>No pasa</v>
      </c>
      <c r="L59" s="193"/>
      <c r="M59" s="194"/>
      <c r="N59" s="194"/>
      <c r="O59" s="194"/>
      <c r="P59" s="194"/>
      <c r="Q59" s="195"/>
    </row>
    <row r="60" spans="1:17" ht="30" customHeight="1" x14ac:dyDescent="0.25">
      <c r="A60" s="156"/>
      <c r="B60" s="199"/>
      <c r="C60" s="199"/>
      <c r="D60" s="199"/>
      <c r="E60" s="199"/>
      <c r="F60" s="143"/>
      <c r="G60" s="143"/>
      <c r="H60" s="143"/>
      <c r="I60" s="105">
        <f t="shared" si="2"/>
        <v>0</v>
      </c>
      <c r="J60" s="150">
        <f t="shared" si="5"/>
        <v>0</v>
      </c>
      <c r="K60" s="3" t="str">
        <f t="shared" si="6"/>
        <v>No pasa</v>
      </c>
      <c r="L60" s="193"/>
      <c r="M60" s="194"/>
      <c r="N60" s="194"/>
      <c r="O60" s="194"/>
      <c r="P60" s="194"/>
      <c r="Q60" s="195"/>
    </row>
    <row r="61" spans="1:17" ht="30" customHeight="1" x14ac:dyDescent="0.25">
      <c r="A61" s="146" t="str">
        <f>+'5. RECOMENDACIONES cap. 5'!A42</f>
        <v>31. La decisión para incorporarse</v>
      </c>
      <c r="B61" s="205"/>
      <c r="C61" s="205"/>
      <c r="D61" s="205"/>
      <c r="E61" s="205"/>
      <c r="F61" s="112"/>
      <c r="G61" s="112"/>
      <c r="H61" s="112"/>
      <c r="I61" s="105">
        <f t="shared" si="2"/>
        <v>0</v>
      </c>
      <c r="J61" s="154">
        <f t="shared" si="5"/>
        <v>0</v>
      </c>
      <c r="K61" s="3" t="str">
        <f t="shared" si="6"/>
        <v>No pasa</v>
      </c>
      <c r="L61" s="196"/>
      <c r="M61" s="197"/>
      <c r="N61" s="197"/>
      <c r="O61" s="197"/>
      <c r="P61" s="197"/>
      <c r="Q61" s="198"/>
    </row>
    <row r="62" spans="1:17" ht="30" customHeight="1" x14ac:dyDescent="0.25">
      <c r="A62" s="146"/>
      <c r="B62" s="205"/>
      <c r="C62" s="205"/>
      <c r="D62" s="205"/>
      <c r="E62" s="205"/>
      <c r="F62" s="112"/>
      <c r="G62" s="112"/>
      <c r="H62" s="112"/>
      <c r="I62" s="105">
        <f t="shared" si="2"/>
        <v>0</v>
      </c>
      <c r="J62" s="154">
        <f t="shared" si="5"/>
        <v>0</v>
      </c>
      <c r="K62" s="3" t="str">
        <f t="shared" si="6"/>
        <v>No pasa</v>
      </c>
      <c r="L62" s="196"/>
      <c r="M62" s="197"/>
      <c r="N62" s="197"/>
      <c r="O62" s="197"/>
      <c r="P62" s="197"/>
      <c r="Q62" s="198"/>
    </row>
    <row r="63" spans="1:17" ht="30" customHeight="1" x14ac:dyDescent="0.25">
      <c r="A63" s="146"/>
      <c r="B63" s="205"/>
      <c r="C63" s="205"/>
      <c r="D63" s="205"/>
      <c r="E63" s="205"/>
      <c r="F63" s="112"/>
      <c r="G63" s="112"/>
      <c r="H63" s="112"/>
      <c r="I63" s="105">
        <f t="shared" si="2"/>
        <v>0</v>
      </c>
      <c r="J63" s="154">
        <f t="shared" si="5"/>
        <v>0</v>
      </c>
      <c r="K63" s="3" t="str">
        <f t="shared" si="6"/>
        <v>No pasa</v>
      </c>
      <c r="L63" s="196"/>
      <c r="M63" s="197"/>
      <c r="N63" s="197"/>
      <c r="O63" s="197"/>
      <c r="P63" s="197"/>
      <c r="Q63" s="198"/>
    </row>
    <row r="64" spans="1:17" ht="30" customHeight="1" x14ac:dyDescent="0.25">
      <c r="A64" s="146"/>
      <c r="B64" s="205"/>
      <c r="C64" s="205"/>
      <c r="D64" s="205"/>
      <c r="E64" s="205"/>
      <c r="F64" s="112"/>
      <c r="G64" s="112"/>
      <c r="H64" s="112"/>
      <c r="I64" s="105">
        <f t="shared" si="2"/>
        <v>0</v>
      </c>
      <c r="J64" s="154">
        <f t="shared" si="5"/>
        <v>0</v>
      </c>
      <c r="K64" s="3" t="str">
        <f t="shared" si="6"/>
        <v>No pasa</v>
      </c>
      <c r="L64" s="196"/>
      <c r="M64" s="197"/>
      <c r="N64" s="197"/>
      <c r="O64" s="197"/>
      <c r="P64" s="197"/>
      <c r="Q64" s="198"/>
    </row>
    <row r="65" spans="1:17" ht="30" customHeight="1" x14ac:dyDescent="0.25">
      <c r="A65" s="146"/>
      <c r="B65" s="205"/>
      <c r="C65" s="205"/>
      <c r="D65" s="205"/>
      <c r="E65" s="205"/>
      <c r="F65" s="112"/>
      <c r="G65" s="112"/>
      <c r="H65" s="112"/>
      <c r="I65" s="105">
        <f t="shared" si="2"/>
        <v>0</v>
      </c>
      <c r="J65" s="154">
        <f t="shared" si="5"/>
        <v>0</v>
      </c>
      <c r="K65" s="3" t="str">
        <f t="shared" si="6"/>
        <v>No pasa</v>
      </c>
      <c r="L65" s="196"/>
      <c r="M65" s="197"/>
      <c r="N65" s="197"/>
      <c r="O65" s="197"/>
      <c r="P65" s="197"/>
      <c r="Q65" s="198"/>
    </row>
    <row r="66" spans="1:17" ht="30" customHeight="1" x14ac:dyDescent="0.25">
      <c r="A66" s="146"/>
      <c r="B66" s="205"/>
      <c r="C66" s="205"/>
      <c r="D66" s="205"/>
      <c r="E66" s="205"/>
      <c r="F66" s="112"/>
      <c r="G66" s="112"/>
      <c r="H66" s="112"/>
      <c r="I66" s="105">
        <f t="shared" si="2"/>
        <v>0</v>
      </c>
      <c r="J66" s="154">
        <f t="shared" si="5"/>
        <v>0</v>
      </c>
      <c r="K66" s="3" t="str">
        <f t="shared" si="6"/>
        <v>No pasa</v>
      </c>
      <c r="L66" s="196"/>
      <c r="M66" s="197"/>
      <c r="N66" s="197"/>
      <c r="O66" s="197"/>
      <c r="P66" s="197"/>
      <c r="Q66" s="198"/>
    </row>
    <row r="67" spans="1:17" ht="30" customHeight="1" x14ac:dyDescent="0.25">
      <c r="A67" s="145" t="str">
        <f>+'5. RECOMENDACIONES cap. 5'!A43</f>
        <v>32. La admisión</v>
      </c>
      <c r="B67" s="199"/>
      <c r="C67" s="199"/>
      <c r="D67" s="199"/>
      <c r="E67" s="199"/>
      <c r="F67" s="143"/>
      <c r="G67" s="143"/>
      <c r="H67" s="143"/>
      <c r="I67" s="105">
        <f t="shared" si="2"/>
        <v>0</v>
      </c>
      <c r="J67" s="150">
        <f t="shared" si="5"/>
        <v>0</v>
      </c>
      <c r="K67" s="3" t="str">
        <f t="shared" si="6"/>
        <v>No pasa</v>
      </c>
      <c r="L67" s="193"/>
      <c r="M67" s="194"/>
      <c r="N67" s="194"/>
      <c r="O67" s="194"/>
      <c r="P67" s="194"/>
      <c r="Q67" s="195"/>
    </row>
    <row r="68" spans="1:17" ht="30" customHeight="1" x14ac:dyDescent="0.25">
      <c r="A68" s="156"/>
      <c r="B68" s="199"/>
      <c r="C68" s="199"/>
      <c r="D68" s="199"/>
      <c r="E68" s="199"/>
      <c r="F68" s="143"/>
      <c r="G68" s="143"/>
      <c r="H68" s="143"/>
      <c r="I68" s="105">
        <f t="shared" ref="I68:I84" si="7">SUM(F68:H68)</f>
        <v>0</v>
      </c>
      <c r="J68" s="150">
        <f t="shared" si="5"/>
        <v>0</v>
      </c>
      <c r="K68" s="3" t="str">
        <f t="shared" si="6"/>
        <v>No pasa</v>
      </c>
      <c r="L68" s="193"/>
      <c r="M68" s="194"/>
      <c r="N68" s="194"/>
      <c r="O68" s="194"/>
      <c r="P68" s="194"/>
      <c r="Q68" s="195"/>
    </row>
    <row r="69" spans="1:17" ht="30" customHeight="1" x14ac:dyDescent="0.25">
      <c r="A69" s="156"/>
      <c r="B69" s="199"/>
      <c r="C69" s="199"/>
      <c r="D69" s="199"/>
      <c r="E69" s="199"/>
      <c r="F69" s="143"/>
      <c r="G69" s="143"/>
      <c r="H69" s="143"/>
      <c r="I69" s="105">
        <f t="shared" si="7"/>
        <v>0</v>
      </c>
      <c r="J69" s="150">
        <f t="shared" si="5"/>
        <v>0</v>
      </c>
      <c r="K69" s="3" t="str">
        <f t="shared" si="6"/>
        <v>No pasa</v>
      </c>
      <c r="L69" s="193"/>
      <c r="M69" s="194"/>
      <c r="N69" s="194"/>
      <c r="O69" s="194"/>
      <c r="P69" s="194"/>
      <c r="Q69" s="195"/>
    </row>
    <row r="70" spans="1:17" ht="30" customHeight="1" x14ac:dyDescent="0.25">
      <c r="A70" s="156"/>
      <c r="B70" s="199"/>
      <c r="C70" s="199"/>
      <c r="D70" s="199"/>
      <c r="E70" s="199"/>
      <c r="F70" s="143"/>
      <c r="G70" s="143"/>
      <c r="H70" s="143"/>
      <c r="I70" s="105">
        <f t="shared" si="7"/>
        <v>0</v>
      </c>
      <c r="J70" s="150">
        <f t="shared" si="5"/>
        <v>0</v>
      </c>
      <c r="K70" s="3" t="str">
        <f t="shared" si="6"/>
        <v>No pasa</v>
      </c>
      <c r="L70" s="193"/>
      <c r="M70" s="194"/>
      <c r="N70" s="194"/>
      <c r="O70" s="194"/>
      <c r="P70" s="194"/>
      <c r="Q70" s="195"/>
    </row>
    <row r="71" spans="1:17" ht="30" customHeight="1" x14ac:dyDescent="0.25">
      <c r="A71" s="156"/>
      <c r="B71" s="199"/>
      <c r="C71" s="199"/>
      <c r="D71" s="199"/>
      <c r="E71" s="199"/>
      <c r="F71" s="143"/>
      <c r="G71" s="143"/>
      <c r="H71" s="143"/>
      <c r="I71" s="105">
        <f t="shared" si="7"/>
        <v>0</v>
      </c>
      <c r="J71" s="150">
        <f t="shared" si="5"/>
        <v>0</v>
      </c>
      <c r="K71" s="3" t="str">
        <f t="shared" si="6"/>
        <v>No pasa</v>
      </c>
      <c r="L71" s="193"/>
      <c r="M71" s="194"/>
      <c r="N71" s="194"/>
      <c r="O71" s="194"/>
      <c r="P71" s="194"/>
      <c r="Q71" s="195"/>
    </row>
    <row r="72" spans="1:17" ht="30" customHeight="1" x14ac:dyDescent="0.25">
      <c r="A72" s="156"/>
      <c r="B72" s="199"/>
      <c r="C72" s="199"/>
      <c r="D72" s="199"/>
      <c r="E72" s="199"/>
      <c r="F72" s="143"/>
      <c r="G72" s="143"/>
      <c r="H72" s="143"/>
      <c r="I72" s="105">
        <f t="shared" si="7"/>
        <v>0</v>
      </c>
      <c r="J72" s="150">
        <f t="shared" si="5"/>
        <v>0</v>
      </c>
      <c r="K72" s="3" t="str">
        <f t="shared" si="6"/>
        <v>No pasa</v>
      </c>
      <c r="L72" s="193"/>
      <c r="M72" s="194"/>
      <c r="N72" s="194"/>
      <c r="O72" s="194"/>
      <c r="P72" s="194"/>
      <c r="Q72" s="195"/>
    </row>
    <row r="73" spans="1:17" ht="30" customHeight="1" x14ac:dyDescent="0.25">
      <c r="A73" s="146" t="str">
        <f>+'5. RECOMENDACIONES cap. 5'!A44</f>
        <v>33. La incorporación y la renovación</v>
      </c>
      <c r="B73" s="205"/>
      <c r="C73" s="205"/>
      <c r="D73" s="205"/>
      <c r="E73" s="205"/>
      <c r="F73" s="112"/>
      <c r="G73" s="112"/>
      <c r="H73" s="112"/>
      <c r="I73" s="105">
        <f t="shared" si="7"/>
        <v>0</v>
      </c>
      <c r="J73" s="154">
        <f t="shared" si="5"/>
        <v>0</v>
      </c>
      <c r="K73" s="3" t="str">
        <f t="shared" si="6"/>
        <v>No pasa</v>
      </c>
      <c r="L73" s="196"/>
      <c r="M73" s="197"/>
      <c r="N73" s="197"/>
      <c r="O73" s="197"/>
      <c r="P73" s="197"/>
      <c r="Q73" s="198"/>
    </row>
    <row r="74" spans="1:17" ht="30" customHeight="1" x14ac:dyDescent="0.25">
      <c r="A74" s="146"/>
      <c r="B74" s="205"/>
      <c r="C74" s="205"/>
      <c r="D74" s="205"/>
      <c r="E74" s="205"/>
      <c r="F74" s="112"/>
      <c r="G74" s="112"/>
      <c r="H74" s="112"/>
      <c r="I74" s="105">
        <f t="shared" si="7"/>
        <v>0</v>
      </c>
      <c r="J74" s="154">
        <f t="shared" si="5"/>
        <v>0</v>
      </c>
      <c r="K74" s="3" t="str">
        <f t="shared" si="6"/>
        <v>No pasa</v>
      </c>
      <c r="L74" s="196"/>
      <c r="M74" s="197"/>
      <c r="N74" s="197"/>
      <c r="O74" s="197"/>
      <c r="P74" s="197"/>
      <c r="Q74" s="198"/>
    </row>
    <row r="75" spans="1:17" ht="30" customHeight="1" x14ac:dyDescent="0.25">
      <c r="A75" s="146"/>
      <c r="B75" s="205"/>
      <c r="C75" s="205"/>
      <c r="D75" s="205"/>
      <c r="E75" s="205"/>
      <c r="F75" s="112"/>
      <c r="G75" s="112"/>
      <c r="H75" s="112"/>
      <c r="I75" s="105">
        <f t="shared" si="7"/>
        <v>0</v>
      </c>
      <c r="J75" s="154">
        <f t="shared" si="5"/>
        <v>0</v>
      </c>
      <c r="K75" s="3" t="str">
        <f t="shared" si="6"/>
        <v>No pasa</v>
      </c>
      <c r="L75" s="196"/>
      <c r="M75" s="197"/>
      <c r="N75" s="197"/>
      <c r="O75" s="197"/>
      <c r="P75" s="197"/>
      <c r="Q75" s="198"/>
    </row>
    <row r="76" spans="1:17" ht="30" customHeight="1" x14ac:dyDescent="0.25">
      <c r="A76" s="146"/>
      <c r="B76" s="205"/>
      <c r="C76" s="205"/>
      <c r="D76" s="205"/>
      <c r="E76" s="205"/>
      <c r="F76" s="112"/>
      <c r="G76" s="112"/>
      <c r="H76" s="112"/>
      <c r="I76" s="105">
        <f t="shared" si="7"/>
        <v>0</v>
      </c>
      <c r="J76" s="154">
        <f t="shared" si="5"/>
        <v>0</v>
      </c>
      <c r="K76" s="3" t="str">
        <f t="shared" si="6"/>
        <v>No pasa</v>
      </c>
      <c r="L76" s="196"/>
      <c r="M76" s="197"/>
      <c r="N76" s="197"/>
      <c r="O76" s="197"/>
      <c r="P76" s="197"/>
      <c r="Q76" s="198"/>
    </row>
    <row r="77" spans="1:17" ht="30" customHeight="1" x14ac:dyDescent="0.25">
      <c r="A77" s="146"/>
      <c r="B77" s="205"/>
      <c r="C77" s="205"/>
      <c r="D77" s="205"/>
      <c r="E77" s="205"/>
      <c r="F77" s="112"/>
      <c r="G77" s="112"/>
      <c r="H77" s="112"/>
      <c r="I77" s="105">
        <f t="shared" si="7"/>
        <v>0</v>
      </c>
      <c r="J77" s="154">
        <f t="shared" si="5"/>
        <v>0</v>
      </c>
      <c r="K77" s="3" t="str">
        <f t="shared" si="6"/>
        <v>No pasa</v>
      </c>
      <c r="L77" s="196"/>
      <c r="M77" s="197"/>
      <c r="N77" s="197"/>
      <c r="O77" s="197"/>
      <c r="P77" s="197"/>
      <c r="Q77" s="198"/>
    </row>
    <row r="78" spans="1:17" ht="30" customHeight="1" x14ac:dyDescent="0.25">
      <c r="A78" s="146"/>
      <c r="B78" s="205"/>
      <c r="C78" s="205"/>
      <c r="D78" s="205"/>
      <c r="E78" s="205"/>
      <c r="F78" s="112"/>
      <c r="G78" s="112"/>
      <c r="H78" s="112"/>
      <c r="I78" s="105">
        <f t="shared" si="7"/>
        <v>0</v>
      </c>
      <c r="J78" s="154">
        <f t="shared" si="5"/>
        <v>0</v>
      </c>
      <c r="K78" s="3" t="str">
        <f t="shared" si="6"/>
        <v>No pasa</v>
      </c>
      <c r="L78" s="196"/>
      <c r="M78" s="197"/>
      <c r="N78" s="197"/>
      <c r="O78" s="197"/>
      <c r="P78" s="197"/>
      <c r="Q78" s="198"/>
    </row>
    <row r="79" spans="1:17" ht="30" customHeight="1" x14ac:dyDescent="0.25">
      <c r="A79" s="145" t="str">
        <f>+'5. RECOMENDACIONES cap. 5'!A45</f>
        <v>34. El abandono del Movimiento</v>
      </c>
      <c r="B79" s="199"/>
      <c r="C79" s="199"/>
      <c r="D79" s="199"/>
      <c r="E79" s="199"/>
      <c r="F79" s="143"/>
      <c r="G79" s="143"/>
      <c r="H79" s="143"/>
      <c r="I79" s="105">
        <f t="shared" si="7"/>
        <v>0</v>
      </c>
      <c r="J79" s="150">
        <f t="shared" si="5"/>
        <v>0</v>
      </c>
      <c r="K79" s="3" t="str">
        <f t="shared" si="6"/>
        <v>No pasa</v>
      </c>
      <c r="L79" s="193"/>
      <c r="M79" s="194"/>
      <c r="N79" s="194"/>
      <c r="O79" s="194"/>
      <c r="P79" s="194"/>
      <c r="Q79" s="195"/>
    </row>
    <row r="80" spans="1:17" ht="30" customHeight="1" x14ac:dyDescent="0.25">
      <c r="A80" s="156"/>
      <c r="B80" s="199"/>
      <c r="C80" s="199"/>
      <c r="D80" s="199"/>
      <c r="E80" s="199"/>
      <c r="F80" s="143"/>
      <c r="G80" s="143"/>
      <c r="H80" s="143"/>
      <c r="I80" s="105">
        <f t="shared" si="7"/>
        <v>0</v>
      </c>
      <c r="J80" s="150">
        <f t="shared" si="5"/>
        <v>0</v>
      </c>
      <c r="K80" s="3" t="str">
        <f t="shared" si="6"/>
        <v>No pasa</v>
      </c>
      <c r="L80" s="193"/>
      <c r="M80" s="194"/>
      <c r="N80" s="194"/>
      <c r="O80" s="194"/>
      <c r="P80" s="194"/>
      <c r="Q80" s="195"/>
    </row>
    <row r="81" spans="1:17" ht="30" customHeight="1" x14ac:dyDescent="0.25">
      <c r="A81" s="156"/>
      <c r="B81" s="199"/>
      <c r="C81" s="199"/>
      <c r="D81" s="199"/>
      <c r="E81" s="199"/>
      <c r="F81" s="143"/>
      <c r="G81" s="143"/>
      <c r="H81" s="143"/>
      <c r="I81" s="105">
        <f t="shared" si="7"/>
        <v>0</v>
      </c>
      <c r="J81" s="150">
        <f t="shared" si="5"/>
        <v>0</v>
      </c>
      <c r="K81" s="3" t="str">
        <f t="shared" si="6"/>
        <v>No pasa</v>
      </c>
      <c r="L81" s="193"/>
      <c r="M81" s="194"/>
      <c r="N81" s="194"/>
      <c r="O81" s="194"/>
      <c r="P81" s="194"/>
      <c r="Q81" s="195"/>
    </row>
    <row r="82" spans="1:17" ht="30" customHeight="1" x14ac:dyDescent="0.25">
      <c r="A82" s="156"/>
      <c r="B82" s="199"/>
      <c r="C82" s="199"/>
      <c r="D82" s="199"/>
      <c r="E82" s="199"/>
      <c r="F82" s="143"/>
      <c r="G82" s="143"/>
      <c r="H82" s="143"/>
      <c r="I82" s="105">
        <f t="shared" si="7"/>
        <v>0</v>
      </c>
      <c r="J82" s="150">
        <f t="shared" ref="J82:J102" si="8">SUM(F82:G82)</f>
        <v>0</v>
      </c>
      <c r="K82" s="3" t="str">
        <f t="shared" ref="K82:K102" si="9">+IF(F82&gt;=$I$6,"Pasa","No pasa")</f>
        <v>No pasa</v>
      </c>
      <c r="L82" s="193"/>
      <c r="M82" s="194"/>
      <c r="N82" s="194"/>
      <c r="O82" s="194"/>
      <c r="P82" s="194"/>
      <c r="Q82" s="195"/>
    </row>
    <row r="83" spans="1:17" ht="30" customHeight="1" x14ac:dyDescent="0.25">
      <c r="A83" s="156"/>
      <c r="B83" s="199"/>
      <c r="C83" s="199"/>
      <c r="D83" s="199"/>
      <c r="E83" s="199"/>
      <c r="F83" s="143"/>
      <c r="G83" s="143"/>
      <c r="H83" s="143"/>
      <c r="I83" s="105">
        <f t="shared" si="7"/>
        <v>0</v>
      </c>
      <c r="J83" s="150">
        <f t="shared" si="8"/>
        <v>0</v>
      </c>
      <c r="K83" s="3" t="str">
        <f t="shared" si="9"/>
        <v>No pasa</v>
      </c>
      <c r="L83" s="193"/>
      <c r="M83" s="194"/>
      <c r="N83" s="194"/>
      <c r="O83" s="194"/>
      <c r="P83" s="194"/>
      <c r="Q83" s="195"/>
    </row>
    <row r="84" spans="1:17" ht="30" customHeight="1" x14ac:dyDescent="0.25">
      <c r="A84" s="156"/>
      <c r="B84" s="199"/>
      <c r="C84" s="199"/>
      <c r="D84" s="199"/>
      <c r="E84" s="199"/>
      <c r="F84" s="143"/>
      <c r="G84" s="143"/>
      <c r="H84" s="143"/>
      <c r="I84" s="105">
        <f t="shared" si="7"/>
        <v>0</v>
      </c>
      <c r="J84" s="150">
        <f t="shared" si="8"/>
        <v>0</v>
      </c>
      <c r="K84" s="3" t="str">
        <f t="shared" si="9"/>
        <v>No pasa</v>
      </c>
      <c r="L84" s="193"/>
      <c r="M84" s="194"/>
      <c r="N84" s="194"/>
      <c r="O84" s="194"/>
      <c r="P84" s="194"/>
      <c r="Q84" s="195"/>
    </row>
    <row r="85" spans="1:17" ht="30" customHeight="1" x14ac:dyDescent="0.25">
      <c r="A85" s="95" t="str">
        <f>+'5. RECOMENDACIONES cap. 5'!A46</f>
        <v>35. Pérdida ipso facto de la pertenencia</v>
      </c>
      <c r="B85" s="205"/>
      <c r="C85" s="205"/>
      <c r="D85" s="205"/>
      <c r="E85" s="205"/>
      <c r="F85" s="112"/>
      <c r="G85" s="112"/>
      <c r="H85" s="112"/>
      <c r="I85" s="4">
        <f t="shared" ref="I85:I96" si="10">SUM(F85:H85)</f>
        <v>0</v>
      </c>
      <c r="J85" s="154">
        <f t="shared" si="8"/>
        <v>0</v>
      </c>
      <c r="K85" s="3" t="str">
        <f t="shared" si="9"/>
        <v>No pasa</v>
      </c>
      <c r="L85" s="196"/>
      <c r="M85" s="197"/>
      <c r="N85" s="197"/>
      <c r="O85" s="197"/>
      <c r="P85" s="197"/>
      <c r="Q85" s="198"/>
    </row>
    <row r="86" spans="1:17" ht="30" customHeight="1" x14ac:dyDescent="0.25">
      <c r="A86" s="146"/>
      <c r="B86" s="205"/>
      <c r="C86" s="205"/>
      <c r="D86" s="205"/>
      <c r="E86" s="205"/>
      <c r="F86" s="112"/>
      <c r="G86" s="112"/>
      <c r="H86" s="112"/>
      <c r="I86" s="4">
        <f t="shared" si="10"/>
        <v>0</v>
      </c>
      <c r="J86" s="154">
        <f t="shared" si="8"/>
        <v>0</v>
      </c>
      <c r="K86" s="3" t="str">
        <f t="shared" si="9"/>
        <v>No pasa</v>
      </c>
      <c r="L86" s="196"/>
      <c r="M86" s="197"/>
      <c r="N86" s="197"/>
      <c r="O86" s="197"/>
      <c r="P86" s="197"/>
      <c r="Q86" s="198"/>
    </row>
    <row r="87" spans="1:17" ht="30" customHeight="1" x14ac:dyDescent="0.25">
      <c r="A87" s="146"/>
      <c r="B87" s="205"/>
      <c r="C87" s="205"/>
      <c r="D87" s="205"/>
      <c r="E87" s="205"/>
      <c r="F87" s="112"/>
      <c r="G87" s="112"/>
      <c r="H87" s="112"/>
      <c r="I87" s="4">
        <f t="shared" si="10"/>
        <v>0</v>
      </c>
      <c r="J87" s="154">
        <f t="shared" si="8"/>
        <v>0</v>
      </c>
      <c r="K87" s="3" t="str">
        <f t="shared" si="9"/>
        <v>No pasa</v>
      </c>
      <c r="L87" s="196"/>
      <c r="M87" s="197"/>
      <c r="N87" s="197"/>
      <c r="O87" s="197"/>
      <c r="P87" s="197"/>
      <c r="Q87" s="198"/>
    </row>
    <row r="88" spans="1:17" ht="30" customHeight="1" x14ac:dyDescent="0.25">
      <c r="A88" s="146"/>
      <c r="B88" s="205"/>
      <c r="C88" s="205"/>
      <c r="D88" s="205"/>
      <c r="E88" s="205"/>
      <c r="F88" s="112"/>
      <c r="G88" s="112"/>
      <c r="H88" s="112"/>
      <c r="I88" s="4">
        <f t="shared" si="10"/>
        <v>0</v>
      </c>
      <c r="J88" s="154">
        <f t="shared" si="8"/>
        <v>0</v>
      </c>
      <c r="K88" s="3" t="str">
        <f t="shared" si="9"/>
        <v>No pasa</v>
      </c>
      <c r="L88" s="196"/>
      <c r="M88" s="197"/>
      <c r="N88" s="197"/>
      <c r="O88" s="197"/>
      <c r="P88" s="197"/>
      <c r="Q88" s="198"/>
    </row>
    <row r="89" spans="1:17" ht="30" customHeight="1" x14ac:dyDescent="0.25">
      <c r="A89" s="146"/>
      <c r="B89" s="205"/>
      <c r="C89" s="205"/>
      <c r="D89" s="205"/>
      <c r="E89" s="205"/>
      <c r="F89" s="112"/>
      <c r="G89" s="112"/>
      <c r="H89" s="112"/>
      <c r="I89" s="4">
        <f t="shared" si="10"/>
        <v>0</v>
      </c>
      <c r="J89" s="154">
        <f t="shared" si="8"/>
        <v>0</v>
      </c>
      <c r="K89" s="3" t="str">
        <f t="shared" si="9"/>
        <v>No pasa</v>
      </c>
      <c r="L89" s="196"/>
      <c r="M89" s="197"/>
      <c r="N89" s="197"/>
      <c r="O89" s="197"/>
      <c r="P89" s="197"/>
      <c r="Q89" s="198"/>
    </row>
    <row r="90" spans="1:17" ht="30" customHeight="1" x14ac:dyDescent="0.25">
      <c r="A90" s="146"/>
      <c r="B90" s="205"/>
      <c r="C90" s="205"/>
      <c r="D90" s="205"/>
      <c r="E90" s="205"/>
      <c r="F90" s="112"/>
      <c r="G90" s="112"/>
      <c r="H90" s="112"/>
      <c r="I90" s="4">
        <f t="shared" si="10"/>
        <v>0</v>
      </c>
      <c r="J90" s="154">
        <f t="shared" si="8"/>
        <v>0</v>
      </c>
      <c r="K90" s="3" t="str">
        <f t="shared" si="9"/>
        <v>No pasa</v>
      </c>
      <c r="L90" s="196"/>
      <c r="M90" s="197"/>
      <c r="N90" s="197"/>
      <c r="O90" s="197"/>
      <c r="P90" s="197"/>
      <c r="Q90" s="198"/>
    </row>
    <row r="91" spans="1:17" ht="30" customHeight="1" x14ac:dyDescent="0.25">
      <c r="A91" s="96" t="str">
        <f>+'5. RECOMENDACIONES cap. 5'!A47</f>
        <v>36. La expulsión y las causas</v>
      </c>
      <c r="B91" s="216"/>
      <c r="C91" s="216"/>
      <c r="D91" s="216"/>
      <c r="E91" s="216"/>
      <c r="F91" s="25"/>
      <c r="G91" s="25"/>
      <c r="H91" s="25"/>
      <c r="I91" s="4">
        <f t="shared" si="10"/>
        <v>0</v>
      </c>
      <c r="J91" s="4">
        <f t="shared" si="8"/>
        <v>0</v>
      </c>
      <c r="K91" s="3" t="str">
        <f t="shared" si="9"/>
        <v>No pasa</v>
      </c>
      <c r="L91" s="193"/>
      <c r="M91" s="194"/>
      <c r="N91" s="194"/>
      <c r="O91" s="194"/>
      <c r="P91" s="194"/>
      <c r="Q91" s="195"/>
    </row>
    <row r="92" spans="1:17" ht="30" customHeight="1" x14ac:dyDescent="0.25">
      <c r="A92" s="156"/>
      <c r="B92" s="216"/>
      <c r="C92" s="216"/>
      <c r="D92" s="216"/>
      <c r="E92" s="216"/>
      <c r="F92" s="25"/>
      <c r="G92" s="25"/>
      <c r="H92" s="25"/>
      <c r="I92" s="4">
        <f t="shared" si="10"/>
        <v>0</v>
      </c>
      <c r="J92" s="4">
        <f t="shared" si="8"/>
        <v>0</v>
      </c>
      <c r="K92" s="3" t="str">
        <f t="shared" si="9"/>
        <v>No pasa</v>
      </c>
      <c r="L92" s="193"/>
      <c r="M92" s="194"/>
      <c r="N92" s="194"/>
      <c r="O92" s="194"/>
      <c r="P92" s="194"/>
      <c r="Q92" s="195"/>
    </row>
    <row r="93" spans="1:17" ht="30" customHeight="1" x14ac:dyDescent="0.25">
      <c r="A93" s="156"/>
      <c r="B93" s="216"/>
      <c r="C93" s="216"/>
      <c r="D93" s="216"/>
      <c r="E93" s="216"/>
      <c r="F93" s="25"/>
      <c r="G93" s="25"/>
      <c r="H93" s="25"/>
      <c r="I93" s="4">
        <f t="shared" si="10"/>
        <v>0</v>
      </c>
      <c r="J93" s="4">
        <f t="shared" si="8"/>
        <v>0</v>
      </c>
      <c r="K93" s="3" t="str">
        <f t="shared" si="9"/>
        <v>No pasa</v>
      </c>
      <c r="L93" s="193"/>
      <c r="M93" s="194"/>
      <c r="N93" s="194"/>
      <c r="O93" s="194"/>
      <c r="P93" s="194"/>
      <c r="Q93" s="195"/>
    </row>
    <row r="94" spans="1:17" ht="30" customHeight="1" x14ac:dyDescent="0.25">
      <c r="A94" s="156"/>
      <c r="B94" s="216"/>
      <c r="C94" s="216"/>
      <c r="D94" s="216"/>
      <c r="E94" s="216"/>
      <c r="F94" s="25"/>
      <c r="G94" s="25"/>
      <c r="H94" s="25"/>
      <c r="I94" s="4">
        <f t="shared" si="10"/>
        <v>0</v>
      </c>
      <c r="J94" s="4">
        <f t="shared" si="8"/>
        <v>0</v>
      </c>
      <c r="K94" s="3" t="str">
        <f t="shared" si="9"/>
        <v>No pasa</v>
      </c>
      <c r="L94" s="193"/>
      <c r="M94" s="194"/>
      <c r="N94" s="194"/>
      <c r="O94" s="194"/>
      <c r="P94" s="194"/>
      <c r="Q94" s="195"/>
    </row>
    <row r="95" spans="1:17" ht="30" customHeight="1" x14ac:dyDescent="0.25">
      <c r="A95" s="156"/>
      <c r="B95" s="216"/>
      <c r="C95" s="216"/>
      <c r="D95" s="216"/>
      <c r="E95" s="216"/>
      <c r="F95" s="25"/>
      <c r="G95" s="25"/>
      <c r="H95" s="25"/>
      <c r="I95" s="4">
        <f t="shared" si="10"/>
        <v>0</v>
      </c>
      <c r="J95" s="4">
        <f t="shared" si="8"/>
        <v>0</v>
      </c>
      <c r="K95" s="3" t="str">
        <f t="shared" si="9"/>
        <v>No pasa</v>
      </c>
      <c r="L95" s="193"/>
      <c r="M95" s="194"/>
      <c r="N95" s="194"/>
      <c r="O95" s="194"/>
      <c r="P95" s="194"/>
      <c r="Q95" s="195"/>
    </row>
    <row r="96" spans="1:17" ht="30" customHeight="1" x14ac:dyDescent="0.25">
      <c r="A96" s="156"/>
      <c r="B96" s="216"/>
      <c r="C96" s="216"/>
      <c r="D96" s="216"/>
      <c r="E96" s="216"/>
      <c r="F96" s="25"/>
      <c r="G96" s="25"/>
      <c r="H96" s="25"/>
      <c r="I96" s="4">
        <f t="shared" si="10"/>
        <v>0</v>
      </c>
      <c r="J96" s="4">
        <f t="shared" si="8"/>
        <v>0</v>
      </c>
      <c r="K96" s="3" t="str">
        <f t="shared" si="9"/>
        <v>No pasa</v>
      </c>
      <c r="L96" s="193"/>
      <c r="M96" s="194"/>
      <c r="N96" s="194"/>
      <c r="O96" s="194"/>
      <c r="P96" s="194"/>
      <c r="Q96" s="195"/>
    </row>
    <row r="97" spans="1:17" ht="30" customHeight="1" x14ac:dyDescent="0.25">
      <c r="A97" s="95" t="str">
        <f>+'5. RECOMENDACIONES cap. 5'!A48</f>
        <v>37. Sobre la compensación económica</v>
      </c>
      <c r="B97" s="205"/>
      <c r="C97" s="205"/>
      <c r="D97" s="205"/>
      <c r="E97" s="205"/>
      <c r="F97" s="112"/>
      <c r="G97" s="112"/>
      <c r="H97" s="112"/>
      <c r="I97" s="4">
        <f t="shared" ref="I97:I102" si="11">SUM(F97:H97)</f>
        <v>0</v>
      </c>
      <c r="J97" s="154">
        <f t="shared" si="8"/>
        <v>0</v>
      </c>
      <c r="K97" s="3" t="str">
        <f t="shared" si="9"/>
        <v>No pasa</v>
      </c>
      <c r="L97" s="196"/>
      <c r="M97" s="197"/>
      <c r="N97" s="197"/>
      <c r="O97" s="197"/>
      <c r="P97" s="197"/>
      <c r="Q97" s="198"/>
    </row>
    <row r="98" spans="1:17" ht="30" customHeight="1" x14ac:dyDescent="0.25">
      <c r="A98" s="146"/>
      <c r="B98" s="205"/>
      <c r="C98" s="205"/>
      <c r="D98" s="205"/>
      <c r="E98" s="205"/>
      <c r="F98" s="112"/>
      <c r="G98" s="112"/>
      <c r="H98" s="112"/>
      <c r="I98" s="4">
        <f t="shared" si="11"/>
        <v>0</v>
      </c>
      <c r="J98" s="154">
        <f t="shared" si="8"/>
        <v>0</v>
      </c>
      <c r="K98" s="3" t="str">
        <f t="shared" si="9"/>
        <v>No pasa</v>
      </c>
      <c r="L98" s="196"/>
      <c r="M98" s="197"/>
      <c r="N98" s="197"/>
      <c r="O98" s="197"/>
      <c r="P98" s="197"/>
      <c r="Q98" s="198"/>
    </row>
    <row r="99" spans="1:17" ht="30" customHeight="1" x14ac:dyDescent="0.25">
      <c r="A99" s="146"/>
      <c r="B99" s="205"/>
      <c r="C99" s="205"/>
      <c r="D99" s="205"/>
      <c r="E99" s="205"/>
      <c r="F99" s="112"/>
      <c r="G99" s="112"/>
      <c r="H99" s="112"/>
      <c r="I99" s="4">
        <f t="shared" si="11"/>
        <v>0</v>
      </c>
      <c r="J99" s="154">
        <f t="shared" si="8"/>
        <v>0</v>
      </c>
      <c r="K99" s="3" t="str">
        <f t="shared" si="9"/>
        <v>No pasa</v>
      </c>
      <c r="L99" s="196"/>
      <c r="M99" s="197"/>
      <c r="N99" s="197"/>
      <c r="O99" s="197"/>
      <c r="P99" s="197"/>
      <c r="Q99" s="198"/>
    </row>
    <row r="100" spans="1:17" ht="30" customHeight="1" x14ac:dyDescent="0.25">
      <c r="A100" s="146"/>
      <c r="B100" s="205"/>
      <c r="C100" s="205"/>
      <c r="D100" s="205"/>
      <c r="E100" s="205"/>
      <c r="F100" s="112"/>
      <c r="G100" s="112"/>
      <c r="H100" s="112"/>
      <c r="I100" s="4">
        <f t="shared" si="11"/>
        <v>0</v>
      </c>
      <c r="J100" s="154">
        <f t="shared" si="8"/>
        <v>0</v>
      </c>
      <c r="K100" s="3" t="str">
        <f t="shared" si="9"/>
        <v>No pasa</v>
      </c>
      <c r="L100" s="196"/>
      <c r="M100" s="197"/>
      <c r="N100" s="197"/>
      <c r="O100" s="197"/>
      <c r="P100" s="197"/>
      <c r="Q100" s="198"/>
    </row>
    <row r="101" spans="1:17" ht="30" customHeight="1" x14ac:dyDescent="0.25">
      <c r="A101" s="146"/>
      <c r="B101" s="205"/>
      <c r="C101" s="205"/>
      <c r="D101" s="205"/>
      <c r="E101" s="205"/>
      <c r="F101" s="112"/>
      <c r="G101" s="112"/>
      <c r="H101" s="112"/>
      <c r="I101" s="4">
        <f t="shared" si="11"/>
        <v>0</v>
      </c>
      <c r="J101" s="154">
        <f t="shared" si="8"/>
        <v>0</v>
      </c>
      <c r="K101" s="3" t="str">
        <f t="shared" si="9"/>
        <v>No pasa</v>
      </c>
      <c r="L101" s="196"/>
      <c r="M101" s="197"/>
      <c r="N101" s="197"/>
      <c r="O101" s="197"/>
      <c r="P101" s="197"/>
      <c r="Q101" s="198"/>
    </row>
    <row r="102" spans="1:17" ht="30" customHeight="1" x14ac:dyDescent="0.25">
      <c r="A102" s="146"/>
      <c r="B102" s="205"/>
      <c r="C102" s="205"/>
      <c r="D102" s="205"/>
      <c r="E102" s="205"/>
      <c r="F102" s="112"/>
      <c r="G102" s="112"/>
      <c r="H102" s="112"/>
      <c r="I102" s="4">
        <f t="shared" si="11"/>
        <v>0</v>
      </c>
      <c r="J102" s="154">
        <f t="shared" si="8"/>
        <v>0</v>
      </c>
      <c r="K102" s="3" t="str">
        <f t="shared" si="9"/>
        <v>No pasa</v>
      </c>
      <c r="L102" s="196"/>
      <c r="M102" s="197"/>
      <c r="N102" s="197"/>
      <c r="O102" s="197"/>
      <c r="P102" s="197"/>
      <c r="Q102" s="198"/>
    </row>
    <row r="104" spans="1:17" ht="15.75" x14ac:dyDescent="0.25">
      <c r="A104" s="177" t="s">
        <v>0</v>
      </c>
      <c r="B104" s="177"/>
      <c r="C104" s="177"/>
      <c r="D104" s="177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  <c r="O104" s="177"/>
      <c r="P104" s="177"/>
      <c r="Q104" s="177"/>
    </row>
  </sheetData>
  <mergeCells count="182">
    <mergeCell ref="A2:Q2"/>
    <mergeCell ref="B6:E6"/>
    <mergeCell ref="B10:E10"/>
    <mergeCell ref="B11:E11"/>
    <mergeCell ref="B91:E91"/>
    <mergeCell ref="B92:E92"/>
    <mergeCell ref="B100:E100"/>
    <mergeCell ref="B101:E101"/>
    <mergeCell ref="B102:E102"/>
    <mergeCell ref="B94:E94"/>
    <mergeCell ref="B95:E95"/>
    <mergeCell ref="B96:E96"/>
    <mergeCell ref="B97:E97"/>
    <mergeCell ref="B98:E98"/>
    <mergeCell ref="B99:E99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81:E81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69:E69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57:E57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45:E45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L22:Q22"/>
    <mergeCell ref="B33:E33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L28:Q28"/>
    <mergeCell ref="L29:Q29"/>
    <mergeCell ref="L30:Q30"/>
    <mergeCell ref="L31:Q31"/>
    <mergeCell ref="L32:Q32"/>
    <mergeCell ref="L23:Q23"/>
    <mergeCell ref="L24:Q24"/>
    <mergeCell ref="L25:Q25"/>
    <mergeCell ref="L26:Q26"/>
    <mergeCell ref="L27:Q27"/>
    <mergeCell ref="B21:E21"/>
    <mergeCell ref="A4:Q4"/>
    <mergeCell ref="A15:Q15"/>
    <mergeCell ref="F17:I17"/>
    <mergeCell ref="L19:Q19"/>
    <mergeCell ref="L18:Q18"/>
    <mergeCell ref="L20:Q20"/>
    <mergeCell ref="L21:Q21"/>
    <mergeCell ref="B18:E18"/>
    <mergeCell ref="B19:E19"/>
    <mergeCell ref="B20:E20"/>
    <mergeCell ref="G12:H13"/>
    <mergeCell ref="I12:P13"/>
    <mergeCell ref="G10:H11"/>
    <mergeCell ref="I10:P11"/>
    <mergeCell ref="L38:Q38"/>
    <mergeCell ref="L39:Q39"/>
    <mergeCell ref="L40:Q40"/>
    <mergeCell ref="L41:Q41"/>
    <mergeCell ref="L42:Q42"/>
    <mergeCell ref="L33:Q33"/>
    <mergeCell ref="L34:Q34"/>
    <mergeCell ref="L35:Q35"/>
    <mergeCell ref="L36:Q36"/>
    <mergeCell ref="L37:Q37"/>
    <mergeCell ref="L48:Q48"/>
    <mergeCell ref="L49:Q49"/>
    <mergeCell ref="L50:Q50"/>
    <mergeCell ref="L51:Q51"/>
    <mergeCell ref="L52:Q52"/>
    <mergeCell ref="L43:Q43"/>
    <mergeCell ref="L44:Q44"/>
    <mergeCell ref="L45:Q45"/>
    <mergeCell ref="L46:Q46"/>
    <mergeCell ref="L47:Q47"/>
    <mergeCell ref="L58:Q58"/>
    <mergeCell ref="L59:Q59"/>
    <mergeCell ref="L60:Q60"/>
    <mergeCell ref="L61:Q61"/>
    <mergeCell ref="L62:Q62"/>
    <mergeCell ref="L53:Q53"/>
    <mergeCell ref="L54:Q54"/>
    <mergeCell ref="L55:Q55"/>
    <mergeCell ref="L56:Q56"/>
    <mergeCell ref="L57:Q57"/>
    <mergeCell ref="L68:Q68"/>
    <mergeCell ref="L69:Q69"/>
    <mergeCell ref="L70:Q70"/>
    <mergeCell ref="L71:Q71"/>
    <mergeCell ref="L72:Q72"/>
    <mergeCell ref="L63:Q63"/>
    <mergeCell ref="L64:Q64"/>
    <mergeCell ref="L65:Q65"/>
    <mergeCell ref="L66:Q66"/>
    <mergeCell ref="L67:Q67"/>
    <mergeCell ref="L78:Q78"/>
    <mergeCell ref="L79:Q79"/>
    <mergeCell ref="L80:Q80"/>
    <mergeCell ref="L81:Q81"/>
    <mergeCell ref="L82:Q82"/>
    <mergeCell ref="L73:Q73"/>
    <mergeCell ref="L74:Q74"/>
    <mergeCell ref="L75:Q75"/>
    <mergeCell ref="L76:Q76"/>
    <mergeCell ref="L77:Q77"/>
    <mergeCell ref="L88:Q88"/>
    <mergeCell ref="L89:Q89"/>
    <mergeCell ref="L90:Q90"/>
    <mergeCell ref="L91:Q91"/>
    <mergeCell ref="L92:Q92"/>
    <mergeCell ref="L83:Q83"/>
    <mergeCell ref="L84:Q84"/>
    <mergeCell ref="L85:Q85"/>
    <mergeCell ref="L86:Q86"/>
    <mergeCell ref="L87:Q87"/>
    <mergeCell ref="A104:Q104"/>
    <mergeCell ref="L98:Q98"/>
    <mergeCell ref="L99:Q99"/>
    <mergeCell ref="L100:Q100"/>
    <mergeCell ref="L101:Q101"/>
    <mergeCell ref="L102:Q102"/>
    <mergeCell ref="L93:Q93"/>
    <mergeCell ref="L94:Q94"/>
    <mergeCell ref="L95:Q95"/>
    <mergeCell ref="L96:Q96"/>
    <mergeCell ref="L97:Q97"/>
    <mergeCell ref="B93:E93"/>
  </mergeCells>
  <conditionalFormatting sqref="K96">
    <cfRule type="beginsWith" dxfId="578" priority="83" operator="beginsWith" text="No pasa">
      <formula>LEFT(K96,LEN("No pasa"))="No pasa"</formula>
    </cfRule>
    <cfRule type="endsWith" dxfId="577" priority="84" operator="endsWith" text="Pasa">
      <formula>RIGHT(K96,LEN("Pasa"))="Pasa"</formula>
    </cfRule>
  </conditionalFormatting>
  <conditionalFormatting sqref="J96">
    <cfRule type="expression" dxfId="576" priority="82">
      <formula>I96&lt;&gt;$B$9</formula>
    </cfRule>
  </conditionalFormatting>
  <conditionalFormatting sqref="K28">
    <cfRule type="beginsWith" dxfId="575" priority="290" operator="beginsWith" text="No pasa">
      <formula>LEFT(K28,LEN("No pasa"))="No pasa"</formula>
    </cfRule>
    <cfRule type="endsWith" dxfId="574" priority="291" operator="endsWith" text="Pasa">
      <formula>RIGHT(K28,LEN("Pasa"))="Pasa"</formula>
    </cfRule>
  </conditionalFormatting>
  <conditionalFormatting sqref="K23">
    <cfRule type="beginsWith" dxfId="573" priority="305" operator="beginsWith" text="No pasa">
      <formula>LEFT(K23,LEN("No pasa"))="No pasa"</formula>
    </cfRule>
    <cfRule type="endsWith" dxfId="572" priority="306" operator="endsWith" text="Pasa">
      <formula>RIGHT(K23,LEN("Pasa"))="Pasa"</formula>
    </cfRule>
  </conditionalFormatting>
  <conditionalFormatting sqref="K19">
    <cfRule type="beginsWith" dxfId="571" priority="332" operator="beginsWith" text="No pasa">
      <formula>LEFT(K19,LEN("No pasa"))="No pasa"</formula>
    </cfRule>
    <cfRule type="endsWith" dxfId="570" priority="333" operator="endsWith" text="Pasa">
      <formula>RIGHT(K19,LEN("Pasa"))="Pasa"</formula>
    </cfRule>
  </conditionalFormatting>
  <conditionalFormatting sqref="K20">
    <cfRule type="beginsWith" dxfId="569" priority="314" operator="beginsWith" text="No pasa">
      <formula>LEFT(K20,LEN("No pasa"))="No pasa"</formula>
    </cfRule>
    <cfRule type="endsWith" dxfId="568" priority="315" operator="endsWith" text="Pasa">
      <formula>RIGHT(K20,LEN("Pasa"))="Pasa"</formula>
    </cfRule>
  </conditionalFormatting>
  <conditionalFormatting sqref="K21">
    <cfRule type="beginsWith" dxfId="567" priority="311" operator="beginsWith" text="No pasa">
      <formula>LEFT(K21,LEN("No pasa"))="No pasa"</formula>
    </cfRule>
    <cfRule type="endsWith" dxfId="566" priority="312" operator="endsWith" text="Pasa">
      <formula>RIGHT(K21,LEN("Pasa"))="Pasa"</formula>
    </cfRule>
  </conditionalFormatting>
  <conditionalFormatting sqref="K22">
    <cfRule type="beginsWith" dxfId="565" priority="308" operator="beginsWith" text="No pasa">
      <formula>LEFT(K22,LEN("No pasa"))="No pasa"</formula>
    </cfRule>
    <cfRule type="endsWith" dxfId="564" priority="309" operator="endsWith" text="Pasa">
      <formula>RIGHT(K22,LEN("Pasa"))="Pasa"</formula>
    </cfRule>
  </conditionalFormatting>
  <conditionalFormatting sqref="K24">
    <cfRule type="beginsWith" dxfId="563" priority="302" operator="beginsWith" text="No pasa">
      <formula>LEFT(K24,LEN("No pasa"))="No pasa"</formula>
    </cfRule>
    <cfRule type="endsWith" dxfId="562" priority="303" operator="endsWith" text="Pasa">
      <formula>RIGHT(K24,LEN("Pasa"))="Pasa"</formula>
    </cfRule>
  </conditionalFormatting>
  <conditionalFormatting sqref="K25">
    <cfRule type="beginsWith" dxfId="561" priority="299" operator="beginsWith" text="No pasa">
      <formula>LEFT(K25,LEN("No pasa"))="No pasa"</formula>
    </cfRule>
    <cfRule type="endsWith" dxfId="560" priority="300" operator="endsWith" text="Pasa">
      <formula>RIGHT(K25,LEN("Pasa"))="Pasa"</formula>
    </cfRule>
  </conditionalFormatting>
  <conditionalFormatting sqref="K26">
    <cfRule type="beginsWith" dxfId="559" priority="296" operator="beginsWith" text="No pasa">
      <formula>LEFT(K26,LEN("No pasa"))="No pasa"</formula>
    </cfRule>
    <cfRule type="endsWith" dxfId="558" priority="297" operator="endsWith" text="Pasa">
      <formula>RIGHT(K26,LEN("Pasa"))="Pasa"</formula>
    </cfRule>
  </conditionalFormatting>
  <conditionalFormatting sqref="K27">
    <cfRule type="beginsWith" dxfId="557" priority="293" operator="beginsWith" text="No pasa">
      <formula>LEFT(K27,LEN("No pasa"))="No pasa"</formula>
    </cfRule>
    <cfRule type="endsWith" dxfId="556" priority="294" operator="endsWith" text="Pasa">
      <formula>RIGHT(K27,LEN("Pasa"))="Pasa"</formula>
    </cfRule>
  </conditionalFormatting>
  <conditionalFormatting sqref="K29">
    <cfRule type="beginsWith" dxfId="555" priority="287" operator="beginsWith" text="No pasa">
      <formula>LEFT(K29,LEN("No pasa"))="No pasa"</formula>
    </cfRule>
    <cfRule type="endsWith" dxfId="554" priority="288" operator="endsWith" text="Pasa">
      <formula>RIGHT(K29,LEN("Pasa"))="Pasa"</formula>
    </cfRule>
  </conditionalFormatting>
  <conditionalFormatting sqref="K30">
    <cfRule type="beginsWith" dxfId="553" priority="284" operator="beginsWith" text="No pasa">
      <formula>LEFT(K30,LEN("No pasa"))="No pasa"</formula>
    </cfRule>
    <cfRule type="endsWith" dxfId="552" priority="285" operator="endsWith" text="Pasa">
      <formula>RIGHT(K30,LEN("Pasa"))="Pasa"</formula>
    </cfRule>
  </conditionalFormatting>
  <conditionalFormatting sqref="J102">
    <cfRule type="expression" dxfId="551" priority="280">
      <formula>I102&lt;&gt;$B$9</formula>
    </cfRule>
  </conditionalFormatting>
  <conditionalFormatting sqref="K102">
    <cfRule type="beginsWith" dxfId="550" priority="281" operator="beginsWith" text="No pasa">
      <formula>LEFT(K102,LEN("No pasa"))="No pasa"</formula>
    </cfRule>
    <cfRule type="endsWith" dxfId="549" priority="282" operator="endsWith" text="Pasa">
      <formula>RIGHT(K102,LEN("Pasa"))="Pasa"</formula>
    </cfRule>
  </conditionalFormatting>
  <conditionalFormatting sqref="K31">
    <cfRule type="beginsWith" dxfId="548" priority="278" operator="beginsWith" text="No pasa">
      <formula>LEFT(K31,LEN("No pasa"))="No pasa"</formula>
    </cfRule>
    <cfRule type="endsWith" dxfId="547" priority="279" operator="endsWith" text="Pasa">
      <formula>RIGHT(K31,LEN("Pasa"))="Pasa"</formula>
    </cfRule>
  </conditionalFormatting>
  <conditionalFormatting sqref="K32">
    <cfRule type="beginsWith" dxfId="546" priority="275" operator="beginsWith" text="No pasa">
      <formula>LEFT(K32,LEN("No pasa"))="No pasa"</formula>
    </cfRule>
    <cfRule type="endsWith" dxfId="545" priority="276" operator="endsWith" text="Pasa">
      <formula>RIGHT(K32,LEN("Pasa"))="Pasa"</formula>
    </cfRule>
  </conditionalFormatting>
  <conditionalFormatting sqref="K33">
    <cfRule type="beginsWith" dxfId="544" priority="272" operator="beginsWith" text="No pasa">
      <formula>LEFT(K33,LEN("No pasa"))="No pasa"</formula>
    </cfRule>
    <cfRule type="endsWith" dxfId="543" priority="273" operator="endsWith" text="Pasa">
      <formula>RIGHT(K33,LEN("Pasa"))="Pasa"</formula>
    </cfRule>
  </conditionalFormatting>
  <conditionalFormatting sqref="K34">
    <cfRule type="beginsWith" dxfId="542" priority="269" operator="beginsWith" text="No pasa">
      <formula>LEFT(K34,LEN("No pasa"))="No pasa"</formula>
    </cfRule>
    <cfRule type="endsWith" dxfId="541" priority="270" operator="endsWith" text="Pasa">
      <formula>RIGHT(K34,LEN("Pasa"))="Pasa"</formula>
    </cfRule>
  </conditionalFormatting>
  <conditionalFormatting sqref="K35">
    <cfRule type="beginsWith" dxfId="540" priority="266" operator="beginsWith" text="No pasa">
      <formula>LEFT(K35,LEN("No pasa"))="No pasa"</formula>
    </cfRule>
    <cfRule type="endsWith" dxfId="539" priority="267" operator="endsWith" text="Pasa">
      <formula>RIGHT(K35,LEN("Pasa"))="Pasa"</formula>
    </cfRule>
  </conditionalFormatting>
  <conditionalFormatting sqref="K36">
    <cfRule type="beginsWith" dxfId="538" priority="263" operator="beginsWith" text="No pasa">
      <formula>LEFT(K36,LEN("No pasa"))="No pasa"</formula>
    </cfRule>
    <cfRule type="endsWith" dxfId="537" priority="264" operator="endsWith" text="Pasa">
      <formula>RIGHT(K36,LEN("Pasa"))="Pasa"</formula>
    </cfRule>
  </conditionalFormatting>
  <conditionalFormatting sqref="K37">
    <cfRule type="beginsWith" dxfId="536" priority="260" operator="beginsWith" text="No pasa">
      <formula>LEFT(K37,LEN("No pasa"))="No pasa"</formula>
    </cfRule>
    <cfRule type="endsWith" dxfId="535" priority="261" operator="endsWith" text="Pasa">
      <formula>RIGHT(K37,LEN("Pasa"))="Pasa"</formula>
    </cfRule>
  </conditionalFormatting>
  <conditionalFormatting sqref="K38">
    <cfRule type="beginsWith" dxfId="534" priority="257" operator="beginsWith" text="No pasa">
      <formula>LEFT(K38,LEN("No pasa"))="No pasa"</formula>
    </cfRule>
    <cfRule type="endsWith" dxfId="533" priority="258" operator="endsWith" text="Pasa">
      <formula>RIGHT(K38,LEN("Pasa"))="Pasa"</formula>
    </cfRule>
  </conditionalFormatting>
  <conditionalFormatting sqref="K39">
    <cfRule type="beginsWith" dxfId="532" priority="254" operator="beginsWith" text="No pasa">
      <formula>LEFT(K39,LEN("No pasa"))="No pasa"</formula>
    </cfRule>
    <cfRule type="endsWith" dxfId="531" priority="255" operator="endsWith" text="Pasa">
      <formula>RIGHT(K39,LEN("Pasa"))="Pasa"</formula>
    </cfRule>
  </conditionalFormatting>
  <conditionalFormatting sqref="K40">
    <cfRule type="beginsWith" dxfId="530" priority="251" operator="beginsWith" text="No pasa">
      <formula>LEFT(K40,LEN("No pasa"))="No pasa"</formula>
    </cfRule>
    <cfRule type="endsWith" dxfId="529" priority="252" operator="endsWith" text="Pasa">
      <formula>RIGHT(K40,LEN("Pasa"))="Pasa"</formula>
    </cfRule>
  </conditionalFormatting>
  <conditionalFormatting sqref="K41">
    <cfRule type="beginsWith" dxfId="528" priority="248" operator="beginsWith" text="No pasa">
      <formula>LEFT(K41,LEN("No pasa"))="No pasa"</formula>
    </cfRule>
    <cfRule type="endsWith" dxfId="527" priority="249" operator="endsWith" text="Pasa">
      <formula>RIGHT(K41,LEN("Pasa"))="Pasa"</formula>
    </cfRule>
  </conditionalFormatting>
  <conditionalFormatting sqref="K42">
    <cfRule type="beginsWith" dxfId="526" priority="245" operator="beginsWith" text="No pasa">
      <formula>LEFT(K42,LEN("No pasa"))="No pasa"</formula>
    </cfRule>
    <cfRule type="endsWith" dxfId="525" priority="246" operator="endsWith" text="Pasa">
      <formula>RIGHT(K42,LEN("Pasa"))="Pasa"</formula>
    </cfRule>
  </conditionalFormatting>
  <conditionalFormatting sqref="K43">
    <cfRule type="beginsWith" dxfId="524" priority="242" operator="beginsWith" text="No pasa">
      <formula>LEFT(K43,LEN("No pasa"))="No pasa"</formula>
    </cfRule>
    <cfRule type="endsWith" dxfId="523" priority="243" operator="endsWith" text="Pasa">
      <formula>RIGHT(K43,LEN("Pasa"))="Pasa"</formula>
    </cfRule>
  </conditionalFormatting>
  <conditionalFormatting sqref="K44">
    <cfRule type="beginsWith" dxfId="522" priority="239" operator="beginsWith" text="No pasa">
      <formula>LEFT(K44,LEN("No pasa"))="No pasa"</formula>
    </cfRule>
    <cfRule type="endsWith" dxfId="521" priority="240" operator="endsWith" text="Pasa">
      <formula>RIGHT(K44,LEN("Pasa"))="Pasa"</formula>
    </cfRule>
  </conditionalFormatting>
  <conditionalFormatting sqref="K45">
    <cfRule type="beginsWith" dxfId="520" priority="236" operator="beginsWith" text="No pasa">
      <formula>LEFT(K45,LEN("No pasa"))="No pasa"</formula>
    </cfRule>
    <cfRule type="endsWith" dxfId="519" priority="237" operator="endsWith" text="Pasa">
      <formula>RIGHT(K45,LEN("Pasa"))="Pasa"</formula>
    </cfRule>
  </conditionalFormatting>
  <conditionalFormatting sqref="K46">
    <cfRule type="beginsWith" dxfId="518" priority="233" operator="beginsWith" text="No pasa">
      <formula>LEFT(K46,LEN("No pasa"))="No pasa"</formula>
    </cfRule>
    <cfRule type="endsWith" dxfId="517" priority="234" operator="endsWith" text="Pasa">
      <formula>RIGHT(K46,LEN("Pasa"))="Pasa"</formula>
    </cfRule>
  </conditionalFormatting>
  <conditionalFormatting sqref="K47">
    <cfRule type="beginsWith" dxfId="516" priority="230" operator="beginsWith" text="No pasa">
      <formula>LEFT(K47,LEN("No pasa"))="No pasa"</formula>
    </cfRule>
    <cfRule type="endsWith" dxfId="515" priority="231" operator="endsWith" text="Pasa">
      <formula>RIGHT(K47,LEN("Pasa"))="Pasa"</formula>
    </cfRule>
  </conditionalFormatting>
  <conditionalFormatting sqref="K48">
    <cfRule type="beginsWith" dxfId="514" priority="227" operator="beginsWith" text="No pasa">
      <formula>LEFT(K48,LEN("No pasa"))="No pasa"</formula>
    </cfRule>
    <cfRule type="endsWith" dxfId="513" priority="228" operator="endsWith" text="Pasa">
      <formula>RIGHT(K48,LEN("Pasa"))="Pasa"</formula>
    </cfRule>
  </conditionalFormatting>
  <conditionalFormatting sqref="K49">
    <cfRule type="beginsWith" dxfId="512" priority="224" operator="beginsWith" text="No pasa">
      <formula>LEFT(K49,LEN("No pasa"))="No pasa"</formula>
    </cfRule>
    <cfRule type="endsWith" dxfId="511" priority="225" operator="endsWith" text="Pasa">
      <formula>RIGHT(K49,LEN("Pasa"))="Pasa"</formula>
    </cfRule>
  </conditionalFormatting>
  <conditionalFormatting sqref="K50">
    <cfRule type="beginsWith" dxfId="510" priority="221" operator="beginsWith" text="No pasa">
      <formula>LEFT(K50,LEN("No pasa"))="No pasa"</formula>
    </cfRule>
    <cfRule type="endsWith" dxfId="509" priority="222" operator="endsWith" text="Pasa">
      <formula>RIGHT(K50,LEN("Pasa"))="Pasa"</formula>
    </cfRule>
  </conditionalFormatting>
  <conditionalFormatting sqref="K51">
    <cfRule type="beginsWith" dxfId="508" priority="218" operator="beginsWith" text="No pasa">
      <formula>LEFT(K51,LEN("No pasa"))="No pasa"</formula>
    </cfRule>
    <cfRule type="endsWith" dxfId="507" priority="219" operator="endsWith" text="Pasa">
      <formula>RIGHT(K51,LEN("Pasa"))="Pasa"</formula>
    </cfRule>
  </conditionalFormatting>
  <conditionalFormatting sqref="K52">
    <cfRule type="beginsWith" dxfId="506" priority="215" operator="beginsWith" text="No pasa">
      <formula>LEFT(K52,LEN("No pasa"))="No pasa"</formula>
    </cfRule>
    <cfRule type="endsWith" dxfId="505" priority="216" operator="endsWith" text="Pasa">
      <formula>RIGHT(K52,LEN("Pasa"))="Pasa"</formula>
    </cfRule>
  </conditionalFormatting>
  <conditionalFormatting sqref="K53">
    <cfRule type="beginsWith" dxfId="504" priority="212" operator="beginsWith" text="No pasa">
      <formula>LEFT(K53,LEN("No pasa"))="No pasa"</formula>
    </cfRule>
    <cfRule type="endsWith" dxfId="503" priority="213" operator="endsWith" text="Pasa">
      <formula>RIGHT(K53,LEN("Pasa"))="Pasa"</formula>
    </cfRule>
  </conditionalFormatting>
  <conditionalFormatting sqref="K54">
    <cfRule type="beginsWith" dxfId="502" priority="209" operator="beginsWith" text="No pasa">
      <formula>LEFT(K54,LEN("No pasa"))="No pasa"</formula>
    </cfRule>
    <cfRule type="endsWith" dxfId="501" priority="210" operator="endsWith" text="Pasa">
      <formula>RIGHT(K54,LEN("Pasa"))="Pasa"</formula>
    </cfRule>
  </conditionalFormatting>
  <conditionalFormatting sqref="K55">
    <cfRule type="beginsWith" dxfId="500" priority="206" operator="beginsWith" text="No pasa">
      <formula>LEFT(K55,LEN("No pasa"))="No pasa"</formula>
    </cfRule>
    <cfRule type="endsWith" dxfId="499" priority="207" operator="endsWith" text="Pasa">
      <formula>RIGHT(K55,LEN("Pasa"))="Pasa"</formula>
    </cfRule>
  </conditionalFormatting>
  <conditionalFormatting sqref="K56">
    <cfRule type="beginsWith" dxfId="498" priority="203" operator="beginsWith" text="No pasa">
      <formula>LEFT(K56,LEN("No pasa"))="No pasa"</formula>
    </cfRule>
    <cfRule type="endsWith" dxfId="497" priority="204" operator="endsWith" text="Pasa">
      <formula>RIGHT(K56,LEN("Pasa"))="Pasa"</formula>
    </cfRule>
  </conditionalFormatting>
  <conditionalFormatting sqref="K57">
    <cfRule type="beginsWith" dxfId="496" priority="200" operator="beginsWith" text="No pasa">
      <formula>LEFT(K57,LEN("No pasa"))="No pasa"</formula>
    </cfRule>
    <cfRule type="endsWith" dxfId="495" priority="201" operator="endsWith" text="Pasa">
      <formula>RIGHT(K57,LEN("Pasa"))="Pasa"</formula>
    </cfRule>
  </conditionalFormatting>
  <conditionalFormatting sqref="K58">
    <cfRule type="beginsWith" dxfId="494" priority="197" operator="beginsWith" text="No pasa">
      <formula>LEFT(K58,LEN("No pasa"))="No pasa"</formula>
    </cfRule>
    <cfRule type="endsWith" dxfId="493" priority="198" operator="endsWith" text="Pasa">
      <formula>RIGHT(K58,LEN("Pasa"))="Pasa"</formula>
    </cfRule>
  </conditionalFormatting>
  <conditionalFormatting sqref="K59">
    <cfRule type="beginsWith" dxfId="492" priority="194" operator="beginsWith" text="No pasa">
      <formula>LEFT(K59,LEN("No pasa"))="No pasa"</formula>
    </cfRule>
    <cfRule type="endsWith" dxfId="491" priority="195" operator="endsWith" text="Pasa">
      <formula>RIGHT(K59,LEN("Pasa"))="Pasa"</formula>
    </cfRule>
  </conditionalFormatting>
  <conditionalFormatting sqref="K60">
    <cfRule type="beginsWith" dxfId="490" priority="191" operator="beginsWith" text="No pasa">
      <formula>LEFT(K60,LEN("No pasa"))="No pasa"</formula>
    </cfRule>
    <cfRule type="endsWith" dxfId="489" priority="192" operator="endsWith" text="Pasa">
      <formula>RIGHT(K60,LEN("Pasa"))="Pasa"</formula>
    </cfRule>
  </conditionalFormatting>
  <conditionalFormatting sqref="K61">
    <cfRule type="beginsWith" dxfId="488" priority="188" operator="beginsWith" text="No pasa">
      <formula>LEFT(K61,LEN("No pasa"))="No pasa"</formula>
    </cfRule>
    <cfRule type="endsWith" dxfId="487" priority="189" operator="endsWith" text="Pasa">
      <formula>RIGHT(K61,LEN("Pasa"))="Pasa"</formula>
    </cfRule>
  </conditionalFormatting>
  <conditionalFormatting sqref="K62">
    <cfRule type="beginsWith" dxfId="486" priority="185" operator="beginsWith" text="No pasa">
      <formula>LEFT(K62,LEN("No pasa"))="No pasa"</formula>
    </cfRule>
    <cfRule type="endsWith" dxfId="485" priority="186" operator="endsWith" text="Pasa">
      <formula>RIGHT(K62,LEN("Pasa"))="Pasa"</formula>
    </cfRule>
  </conditionalFormatting>
  <conditionalFormatting sqref="J85">
    <cfRule type="expression" dxfId="484" priority="115">
      <formula>I85&lt;&gt;$B$9</formula>
    </cfRule>
  </conditionalFormatting>
  <conditionalFormatting sqref="K63">
    <cfRule type="beginsWith" dxfId="483" priority="182" operator="beginsWith" text="No pasa">
      <formula>LEFT(K63,LEN("No pasa"))="No pasa"</formula>
    </cfRule>
    <cfRule type="endsWith" dxfId="482" priority="183" operator="endsWith" text="Pasa">
      <formula>RIGHT(K63,LEN("Pasa"))="Pasa"</formula>
    </cfRule>
  </conditionalFormatting>
  <conditionalFormatting sqref="J86">
    <cfRule type="expression" dxfId="481" priority="112">
      <formula>I86&lt;&gt;$B$9</formula>
    </cfRule>
  </conditionalFormatting>
  <conditionalFormatting sqref="K64">
    <cfRule type="beginsWith" dxfId="480" priority="179" operator="beginsWith" text="No pasa">
      <formula>LEFT(K64,LEN("No pasa"))="No pasa"</formula>
    </cfRule>
    <cfRule type="endsWith" dxfId="479" priority="180" operator="endsWith" text="Pasa">
      <formula>RIGHT(K64,LEN("Pasa"))="Pasa"</formula>
    </cfRule>
  </conditionalFormatting>
  <conditionalFormatting sqref="J87">
    <cfRule type="expression" dxfId="478" priority="109">
      <formula>I87&lt;&gt;$B$9</formula>
    </cfRule>
  </conditionalFormatting>
  <conditionalFormatting sqref="K65">
    <cfRule type="beginsWith" dxfId="477" priority="176" operator="beginsWith" text="No pasa">
      <formula>LEFT(K65,LEN("No pasa"))="No pasa"</formula>
    </cfRule>
    <cfRule type="endsWith" dxfId="476" priority="177" operator="endsWith" text="Pasa">
      <formula>RIGHT(K65,LEN("Pasa"))="Pasa"</formula>
    </cfRule>
  </conditionalFormatting>
  <conditionalFormatting sqref="J88">
    <cfRule type="expression" dxfId="475" priority="106">
      <formula>I88&lt;&gt;$B$9</formula>
    </cfRule>
  </conditionalFormatting>
  <conditionalFormatting sqref="K66">
    <cfRule type="beginsWith" dxfId="474" priority="173" operator="beginsWith" text="No pasa">
      <formula>LEFT(K66,LEN("No pasa"))="No pasa"</formula>
    </cfRule>
    <cfRule type="endsWith" dxfId="473" priority="174" operator="endsWith" text="Pasa">
      <formula>RIGHT(K66,LEN("Pasa"))="Pasa"</formula>
    </cfRule>
  </conditionalFormatting>
  <conditionalFormatting sqref="J89">
    <cfRule type="expression" dxfId="472" priority="103">
      <formula>I89&lt;&gt;$B$9</formula>
    </cfRule>
  </conditionalFormatting>
  <conditionalFormatting sqref="K67">
    <cfRule type="beginsWith" dxfId="471" priority="170" operator="beginsWith" text="No pasa">
      <formula>LEFT(K67,LEN("No pasa"))="No pasa"</formula>
    </cfRule>
    <cfRule type="endsWith" dxfId="470" priority="171" operator="endsWith" text="Pasa">
      <formula>RIGHT(K67,LEN("Pasa"))="Pasa"</formula>
    </cfRule>
  </conditionalFormatting>
  <conditionalFormatting sqref="J90">
    <cfRule type="expression" dxfId="469" priority="100">
      <formula>I90&lt;&gt;$B$9</formula>
    </cfRule>
  </conditionalFormatting>
  <conditionalFormatting sqref="K68">
    <cfRule type="beginsWith" dxfId="468" priority="167" operator="beginsWith" text="No pasa">
      <formula>LEFT(K68,LEN("No pasa"))="No pasa"</formula>
    </cfRule>
    <cfRule type="endsWith" dxfId="467" priority="168" operator="endsWith" text="Pasa">
      <formula>RIGHT(K68,LEN("Pasa"))="Pasa"</formula>
    </cfRule>
  </conditionalFormatting>
  <conditionalFormatting sqref="J91">
    <cfRule type="expression" dxfId="466" priority="97">
      <formula>I91&lt;&gt;$B$9</formula>
    </cfRule>
  </conditionalFormatting>
  <conditionalFormatting sqref="K69">
    <cfRule type="beginsWith" dxfId="465" priority="164" operator="beginsWith" text="No pasa">
      <formula>LEFT(K69,LEN("No pasa"))="No pasa"</formula>
    </cfRule>
    <cfRule type="endsWith" dxfId="464" priority="165" operator="endsWith" text="Pasa">
      <formula>RIGHT(K69,LEN("Pasa"))="Pasa"</formula>
    </cfRule>
  </conditionalFormatting>
  <conditionalFormatting sqref="J92">
    <cfRule type="expression" dxfId="463" priority="94">
      <formula>I92&lt;&gt;$B$9</formula>
    </cfRule>
  </conditionalFormatting>
  <conditionalFormatting sqref="K70">
    <cfRule type="beginsWith" dxfId="462" priority="161" operator="beginsWith" text="No pasa">
      <formula>LEFT(K70,LEN("No pasa"))="No pasa"</formula>
    </cfRule>
    <cfRule type="endsWith" dxfId="461" priority="162" operator="endsWith" text="Pasa">
      <formula>RIGHT(K70,LEN("Pasa"))="Pasa"</formula>
    </cfRule>
  </conditionalFormatting>
  <conditionalFormatting sqref="J93">
    <cfRule type="expression" dxfId="460" priority="91">
      <formula>I93&lt;&gt;$B$9</formula>
    </cfRule>
  </conditionalFormatting>
  <conditionalFormatting sqref="K71">
    <cfRule type="beginsWith" dxfId="459" priority="158" operator="beginsWith" text="No pasa">
      <formula>LEFT(K71,LEN("No pasa"))="No pasa"</formula>
    </cfRule>
    <cfRule type="endsWith" dxfId="458" priority="159" operator="endsWith" text="Pasa">
      <formula>RIGHT(K71,LEN("Pasa"))="Pasa"</formula>
    </cfRule>
  </conditionalFormatting>
  <conditionalFormatting sqref="J94">
    <cfRule type="expression" dxfId="457" priority="88">
      <formula>I94&lt;&gt;$B$9</formula>
    </cfRule>
  </conditionalFormatting>
  <conditionalFormatting sqref="K72">
    <cfRule type="beginsWith" dxfId="456" priority="155" operator="beginsWith" text="No pasa">
      <formula>LEFT(K72,LEN("No pasa"))="No pasa"</formula>
    </cfRule>
    <cfRule type="endsWith" dxfId="455" priority="156" operator="endsWith" text="Pasa">
      <formula>RIGHT(K72,LEN("Pasa"))="Pasa"</formula>
    </cfRule>
  </conditionalFormatting>
  <conditionalFormatting sqref="J95">
    <cfRule type="expression" dxfId="454" priority="85">
      <formula>I95&lt;&gt;$B$9</formula>
    </cfRule>
  </conditionalFormatting>
  <conditionalFormatting sqref="K73">
    <cfRule type="beginsWith" dxfId="453" priority="152" operator="beginsWith" text="No pasa">
      <formula>LEFT(K73,LEN("No pasa"))="No pasa"</formula>
    </cfRule>
    <cfRule type="endsWith" dxfId="452" priority="153" operator="endsWith" text="Pasa">
      <formula>RIGHT(K73,LEN("Pasa"))="Pasa"</formula>
    </cfRule>
  </conditionalFormatting>
  <conditionalFormatting sqref="K74">
    <cfRule type="beginsWith" dxfId="451" priority="149" operator="beginsWith" text="No pasa">
      <formula>LEFT(K74,LEN("No pasa"))="No pasa"</formula>
    </cfRule>
    <cfRule type="endsWith" dxfId="450" priority="150" operator="endsWith" text="Pasa">
      <formula>RIGHT(K74,LEN("Pasa"))="Pasa"</formula>
    </cfRule>
  </conditionalFormatting>
  <conditionalFormatting sqref="J97">
    <cfRule type="expression" dxfId="449" priority="79">
      <formula>I97&lt;&gt;$B$9</formula>
    </cfRule>
  </conditionalFormatting>
  <conditionalFormatting sqref="K75">
    <cfRule type="beginsWith" dxfId="448" priority="146" operator="beginsWith" text="No pasa">
      <formula>LEFT(K75,LEN("No pasa"))="No pasa"</formula>
    </cfRule>
    <cfRule type="endsWith" dxfId="447" priority="147" operator="endsWith" text="Pasa">
      <formula>RIGHT(K75,LEN("Pasa"))="Pasa"</formula>
    </cfRule>
  </conditionalFormatting>
  <conditionalFormatting sqref="J98">
    <cfRule type="expression" dxfId="446" priority="76">
      <formula>I98&lt;&gt;$B$9</formula>
    </cfRule>
  </conditionalFormatting>
  <conditionalFormatting sqref="K76">
    <cfRule type="beginsWith" dxfId="445" priority="143" operator="beginsWith" text="No pasa">
      <formula>LEFT(K76,LEN("No pasa"))="No pasa"</formula>
    </cfRule>
    <cfRule type="endsWith" dxfId="444" priority="144" operator="endsWith" text="Pasa">
      <formula>RIGHT(K76,LEN("Pasa"))="Pasa"</formula>
    </cfRule>
  </conditionalFormatting>
  <conditionalFormatting sqref="J99">
    <cfRule type="expression" dxfId="443" priority="73">
      <formula>I99&lt;&gt;$B$9</formula>
    </cfRule>
  </conditionalFormatting>
  <conditionalFormatting sqref="K77">
    <cfRule type="beginsWith" dxfId="442" priority="140" operator="beginsWith" text="No pasa">
      <formula>LEFT(K77,LEN("No pasa"))="No pasa"</formula>
    </cfRule>
    <cfRule type="endsWith" dxfId="441" priority="141" operator="endsWith" text="Pasa">
      <formula>RIGHT(K77,LEN("Pasa"))="Pasa"</formula>
    </cfRule>
  </conditionalFormatting>
  <conditionalFormatting sqref="J100">
    <cfRule type="expression" dxfId="440" priority="70">
      <formula>I100&lt;&gt;$B$9</formula>
    </cfRule>
  </conditionalFormatting>
  <conditionalFormatting sqref="K78">
    <cfRule type="beginsWith" dxfId="439" priority="137" operator="beginsWith" text="No pasa">
      <formula>LEFT(K78,LEN("No pasa"))="No pasa"</formula>
    </cfRule>
    <cfRule type="endsWith" dxfId="438" priority="138" operator="endsWith" text="Pasa">
      <formula>RIGHT(K78,LEN("Pasa"))="Pasa"</formula>
    </cfRule>
  </conditionalFormatting>
  <conditionalFormatting sqref="J101">
    <cfRule type="expression" dxfId="437" priority="67">
      <formula>I101&lt;&gt;$B$9</formula>
    </cfRule>
  </conditionalFormatting>
  <conditionalFormatting sqref="K79">
    <cfRule type="beginsWith" dxfId="436" priority="134" operator="beginsWith" text="No pasa">
      <formula>LEFT(K79,LEN("No pasa"))="No pasa"</formula>
    </cfRule>
    <cfRule type="endsWith" dxfId="435" priority="135" operator="endsWith" text="Pasa">
      <formula>RIGHT(K79,LEN("Pasa"))="Pasa"</formula>
    </cfRule>
  </conditionalFormatting>
  <conditionalFormatting sqref="J22">
    <cfRule type="expression" dxfId="434" priority="64">
      <formula>I22&lt;&gt;$B$9</formula>
    </cfRule>
  </conditionalFormatting>
  <conditionalFormatting sqref="K80">
    <cfRule type="beginsWith" dxfId="433" priority="131" operator="beginsWith" text="No pasa">
      <formula>LEFT(K80,LEN("No pasa"))="No pasa"</formula>
    </cfRule>
    <cfRule type="endsWith" dxfId="432" priority="132" operator="endsWith" text="Pasa">
      <formula>RIGHT(K80,LEN("Pasa"))="Pasa"</formula>
    </cfRule>
  </conditionalFormatting>
  <conditionalFormatting sqref="J25">
    <cfRule type="expression" dxfId="431" priority="61">
      <formula>I25&lt;&gt;$B$9</formula>
    </cfRule>
  </conditionalFormatting>
  <conditionalFormatting sqref="K81">
    <cfRule type="beginsWith" dxfId="430" priority="128" operator="beginsWith" text="No pasa">
      <formula>LEFT(K81,LEN("No pasa"))="No pasa"</formula>
    </cfRule>
    <cfRule type="endsWith" dxfId="429" priority="129" operator="endsWith" text="Pasa">
      <formula>RIGHT(K81,LEN("Pasa"))="Pasa"</formula>
    </cfRule>
  </conditionalFormatting>
  <conditionalFormatting sqref="J28">
    <cfRule type="expression" dxfId="428" priority="58">
      <formula>I28&lt;&gt;$B$9</formula>
    </cfRule>
  </conditionalFormatting>
  <conditionalFormatting sqref="K82">
    <cfRule type="beginsWith" dxfId="427" priority="125" operator="beginsWith" text="No pasa">
      <formula>LEFT(K82,LEN("No pasa"))="No pasa"</formula>
    </cfRule>
    <cfRule type="endsWith" dxfId="426" priority="126" operator="endsWith" text="Pasa">
      <formula>RIGHT(K82,LEN("Pasa"))="Pasa"</formula>
    </cfRule>
  </conditionalFormatting>
  <conditionalFormatting sqref="J21">
    <cfRule type="expression" dxfId="425" priority="55">
      <formula>I21&lt;&gt;$B$9</formula>
    </cfRule>
  </conditionalFormatting>
  <conditionalFormatting sqref="K83">
    <cfRule type="beginsWith" dxfId="424" priority="122" operator="beginsWith" text="No pasa">
      <formula>LEFT(K83,LEN("No pasa"))="No pasa"</formula>
    </cfRule>
    <cfRule type="endsWith" dxfId="423" priority="123" operator="endsWith" text="Pasa">
      <formula>RIGHT(K83,LEN("Pasa"))="Pasa"</formula>
    </cfRule>
  </conditionalFormatting>
  <conditionalFormatting sqref="J34">
    <cfRule type="expression" dxfId="422" priority="52">
      <formula>I34&lt;&gt;$B$9</formula>
    </cfRule>
  </conditionalFormatting>
  <conditionalFormatting sqref="K84">
    <cfRule type="beginsWith" dxfId="421" priority="119" operator="beginsWith" text="No pasa">
      <formula>LEFT(K84,LEN("No pasa"))="No pasa"</formula>
    </cfRule>
    <cfRule type="endsWith" dxfId="420" priority="120" operator="endsWith" text="Pasa">
      <formula>RIGHT(K84,LEN("Pasa"))="Pasa"</formula>
    </cfRule>
  </conditionalFormatting>
  <conditionalFormatting sqref="K85">
    <cfRule type="beginsWith" dxfId="419" priority="116" operator="beginsWith" text="No pasa">
      <formula>LEFT(K85,LEN("No pasa"))="No pasa"</formula>
    </cfRule>
    <cfRule type="endsWith" dxfId="418" priority="117" operator="endsWith" text="Pasa">
      <formula>RIGHT(K85,LEN("Pasa"))="Pasa"</formula>
    </cfRule>
  </conditionalFormatting>
  <conditionalFormatting sqref="K86">
    <cfRule type="beginsWith" dxfId="417" priority="113" operator="beginsWith" text="No pasa">
      <formula>LEFT(K86,LEN("No pasa"))="No pasa"</formula>
    </cfRule>
    <cfRule type="endsWith" dxfId="416" priority="114" operator="endsWith" text="Pasa">
      <formula>RIGHT(K86,LEN("Pasa"))="Pasa"</formula>
    </cfRule>
  </conditionalFormatting>
  <conditionalFormatting sqref="K87">
    <cfRule type="beginsWith" dxfId="415" priority="110" operator="beginsWith" text="No pasa">
      <formula>LEFT(K87,LEN("No pasa"))="No pasa"</formula>
    </cfRule>
    <cfRule type="endsWith" dxfId="414" priority="111" operator="endsWith" text="Pasa">
      <formula>RIGHT(K87,LEN("Pasa"))="Pasa"</formula>
    </cfRule>
  </conditionalFormatting>
  <conditionalFormatting sqref="K88">
    <cfRule type="beginsWith" dxfId="413" priority="107" operator="beginsWith" text="No pasa">
      <formula>LEFT(K88,LEN("No pasa"))="No pasa"</formula>
    </cfRule>
    <cfRule type="endsWith" dxfId="412" priority="108" operator="endsWith" text="Pasa">
      <formula>RIGHT(K88,LEN("Pasa"))="Pasa"</formula>
    </cfRule>
  </conditionalFormatting>
  <conditionalFormatting sqref="K89">
    <cfRule type="beginsWith" dxfId="411" priority="104" operator="beginsWith" text="No pasa">
      <formula>LEFT(K89,LEN("No pasa"))="No pasa"</formula>
    </cfRule>
    <cfRule type="endsWith" dxfId="410" priority="105" operator="endsWith" text="Pasa">
      <formula>RIGHT(K89,LEN("Pasa"))="Pasa"</formula>
    </cfRule>
  </conditionalFormatting>
  <conditionalFormatting sqref="K90">
    <cfRule type="beginsWith" dxfId="409" priority="101" operator="beginsWith" text="No pasa">
      <formula>LEFT(K90,LEN("No pasa"))="No pasa"</formula>
    </cfRule>
    <cfRule type="endsWith" dxfId="408" priority="102" operator="endsWith" text="Pasa">
      <formula>RIGHT(K90,LEN("Pasa"))="Pasa"</formula>
    </cfRule>
  </conditionalFormatting>
  <conditionalFormatting sqref="K91">
    <cfRule type="beginsWith" dxfId="407" priority="98" operator="beginsWith" text="No pasa">
      <formula>LEFT(K91,LEN("No pasa"))="No pasa"</formula>
    </cfRule>
    <cfRule type="endsWith" dxfId="406" priority="99" operator="endsWith" text="Pasa">
      <formula>RIGHT(K91,LEN("Pasa"))="Pasa"</formula>
    </cfRule>
  </conditionalFormatting>
  <conditionalFormatting sqref="K92">
    <cfRule type="beginsWith" dxfId="405" priority="95" operator="beginsWith" text="No pasa">
      <formula>LEFT(K92,LEN("No pasa"))="No pasa"</formula>
    </cfRule>
    <cfRule type="endsWith" dxfId="404" priority="96" operator="endsWith" text="Pasa">
      <formula>RIGHT(K92,LEN("Pasa"))="Pasa"</formula>
    </cfRule>
  </conditionalFormatting>
  <conditionalFormatting sqref="K93">
    <cfRule type="beginsWith" dxfId="403" priority="92" operator="beginsWith" text="No pasa">
      <formula>LEFT(K93,LEN("No pasa"))="No pasa"</formula>
    </cfRule>
    <cfRule type="endsWith" dxfId="402" priority="93" operator="endsWith" text="Pasa">
      <formula>RIGHT(K93,LEN("Pasa"))="Pasa"</formula>
    </cfRule>
  </conditionalFormatting>
  <conditionalFormatting sqref="K94">
    <cfRule type="beginsWith" dxfId="401" priority="89" operator="beginsWith" text="No pasa">
      <formula>LEFT(K94,LEN("No pasa"))="No pasa"</formula>
    </cfRule>
    <cfRule type="endsWith" dxfId="400" priority="90" operator="endsWith" text="Pasa">
      <formula>RIGHT(K94,LEN("Pasa"))="Pasa"</formula>
    </cfRule>
  </conditionalFormatting>
  <conditionalFormatting sqref="K95">
    <cfRule type="beginsWith" dxfId="399" priority="86" operator="beginsWith" text="No pasa">
      <formula>LEFT(K95,LEN("No pasa"))="No pasa"</formula>
    </cfRule>
    <cfRule type="endsWith" dxfId="398" priority="87" operator="endsWith" text="Pasa">
      <formula>RIGHT(K95,LEN("Pasa"))="Pasa"</formula>
    </cfRule>
  </conditionalFormatting>
  <conditionalFormatting sqref="K97">
    <cfRule type="beginsWith" dxfId="397" priority="80" operator="beginsWith" text="No pasa">
      <formula>LEFT(K97,LEN("No pasa"))="No pasa"</formula>
    </cfRule>
    <cfRule type="endsWith" dxfId="396" priority="81" operator="endsWith" text="Pasa">
      <formula>RIGHT(K97,LEN("Pasa"))="Pasa"</formula>
    </cfRule>
  </conditionalFormatting>
  <conditionalFormatting sqref="K98">
    <cfRule type="beginsWith" dxfId="395" priority="77" operator="beginsWith" text="No pasa">
      <formula>LEFT(K98,LEN("No pasa"))="No pasa"</formula>
    </cfRule>
    <cfRule type="endsWith" dxfId="394" priority="78" operator="endsWith" text="Pasa">
      <formula>RIGHT(K98,LEN("Pasa"))="Pasa"</formula>
    </cfRule>
  </conditionalFormatting>
  <conditionalFormatting sqref="K99">
    <cfRule type="beginsWith" dxfId="393" priority="74" operator="beginsWith" text="No pasa">
      <formula>LEFT(K99,LEN("No pasa"))="No pasa"</formula>
    </cfRule>
    <cfRule type="endsWith" dxfId="392" priority="75" operator="endsWith" text="Pasa">
      <formula>RIGHT(K99,LEN("Pasa"))="Pasa"</formula>
    </cfRule>
  </conditionalFormatting>
  <conditionalFormatting sqref="K100">
    <cfRule type="beginsWith" dxfId="391" priority="71" operator="beginsWith" text="No pasa">
      <formula>LEFT(K100,LEN("No pasa"))="No pasa"</formula>
    </cfRule>
    <cfRule type="endsWith" dxfId="390" priority="72" operator="endsWith" text="Pasa">
      <formula>RIGHT(K100,LEN("Pasa"))="Pasa"</formula>
    </cfRule>
  </conditionalFormatting>
  <conditionalFormatting sqref="K101">
    <cfRule type="beginsWith" dxfId="389" priority="68" operator="beginsWith" text="No pasa">
      <formula>LEFT(K101,LEN("No pasa"))="No pasa"</formula>
    </cfRule>
    <cfRule type="endsWith" dxfId="388" priority="69" operator="endsWith" text="Pasa">
      <formula>RIGHT(K101,LEN("Pasa"))="Pasa"</formula>
    </cfRule>
  </conditionalFormatting>
  <conditionalFormatting sqref="J19">
    <cfRule type="expression" dxfId="387" priority="66">
      <formula>I19&lt;&gt;$B$9</formula>
    </cfRule>
  </conditionalFormatting>
  <conditionalFormatting sqref="J46">
    <cfRule type="expression" dxfId="386" priority="40">
      <formula>I46&lt;&gt;$B$9</formula>
    </cfRule>
  </conditionalFormatting>
  <conditionalFormatting sqref="J20">
    <cfRule type="expression" dxfId="385" priority="65">
      <formula>I20&lt;&gt;$B$9</formula>
    </cfRule>
  </conditionalFormatting>
  <conditionalFormatting sqref="J23">
    <cfRule type="expression" dxfId="384" priority="63">
      <formula>I23&lt;&gt;$B$9</formula>
    </cfRule>
  </conditionalFormatting>
  <conditionalFormatting sqref="J24">
    <cfRule type="expression" dxfId="383" priority="62">
      <formula>I24&lt;&gt;$B$9</formula>
    </cfRule>
  </conditionalFormatting>
  <conditionalFormatting sqref="J26">
    <cfRule type="expression" dxfId="382" priority="60">
      <formula>I26&lt;&gt;$B$9</formula>
    </cfRule>
  </conditionalFormatting>
  <conditionalFormatting sqref="J27">
    <cfRule type="expression" dxfId="381" priority="59">
      <formula>I27&lt;&gt;$B$9</formula>
    </cfRule>
  </conditionalFormatting>
  <conditionalFormatting sqref="J29">
    <cfRule type="expression" dxfId="380" priority="57">
      <formula>I29&lt;&gt;$B$9</formula>
    </cfRule>
  </conditionalFormatting>
  <conditionalFormatting sqref="J30">
    <cfRule type="expression" dxfId="379" priority="56">
      <formula>I30&lt;&gt;$B$9</formula>
    </cfRule>
  </conditionalFormatting>
  <conditionalFormatting sqref="J58">
    <cfRule type="expression" dxfId="378" priority="28">
      <formula>I58&lt;&gt;$B$9</formula>
    </cfRule>
  </conditionalFormatting>
  <conditionalFormatting sqref="J33">
    <cfRule type="expression" dxfId="377" priority="43">
      <formula>I33&lt;&gt;$B$9</formula>
    </cfRule>
  </conditionalFormatting>
  <conditionalFormatting sqref="J49">
    <cfRule type="expression" dxfId="376" priority="37">
      <formula>I49&lt;&gt;$B$9</formula>
    </cfRule>
  </conditionalFormatting>
  <conditionalFormatting sqref="J52">
    <cfRule type="expression" dxfId="375" priority="34">
      <formula>I52&lt;&gt;$B$9</formula>
    </cfRule>
  </conditionalFormatting>
  <conditionalFormatting sqref="J45">
    <cfRule type="expression" dxfId="374" priority="31">
      <formula>I45&lt;&gt;$B$9</formula>
    </cfRule>
  </conditionalFormatting>
  <conditionalFormatting sqref="J55">
    <cfRule type="expression" dxfId="373" priority="30">
      <formula>I55&lt;&gt;$B$9</formula>
    </cfRule>
  </conditionalFormatting>
  <conditionalFormatting sqref="J56">
    <cfRule type="expression" dxfId="372" priority="29">
      <formula>I56&lt;&gt;$B$9</formula>
    </cfRule>
  </conditionalFormatting>
  <conditionalFormatting sqref="J59">
    <cfRule type="expression" dxfId="371" priority="27">
      <formula>I59&lt;&gt;$B$9</formula>
    </cfRule>
  </conditionalFormatting>
  <conditionalFormatting sqref="J60">
    <cfRule type="expression" dxfId="370" priority="26">
      <formula>I60&lt;&gt;$B$9</formula>
    </cfRule>
  </conditionalFormatting>
  <conditionalFormatting sqref="J61">
    <cfRule type="expression" dxfId="369" priority="25">
      <formula>I61&lt;&gt;$B$9</formula>
    </cfRule>
  </conditionalFormatting>
  <conditionalFormatting sqref="J50">
    <cfRule type="expression" dxfId="368" priority="36">
      <formula>I50&lt;&gt;$B$9</formula>
    </cfRule>
  </conditionalFormatting>
  <conditionalFormatting sqref="J51">
    <cfRule type="expression" dxfId="367" priority="35">
      <formula>I51&lt;&gt;$B$9</formula>
    </cfRule>
  </conditionalFormatting>
  <conditionalFormatting sqref="J53">
    <cfRule type="expression" dxfId="366" priority="33">
      <formula>I53&lt;&gt;$B$9</formula>
    </cfRule>
  </conditionalFormatting>
  <conditionalFormatting sqref="J54">
    <cfRule type="expression" dxfId="365" priority="32">
      <formula>I54&lt;&gt;$B$9</formula>
    </cfRule>
  </conditionalFormatting>
  <conditionalFormatting sqref="J43">
    <cfRule type="expression" dxfId="364" priority="42">
      <formula>I43&lt;&gt;$B$9</formula>
    </cfRule>
  </conditionalFormatting>
  <conditionalFormatting sqref="J44">
    <cfRule type="expression" dxfId="363" priority="41">
      <formula>I44&lt;&gt;$B$9</formula>
    </cfRule>
  </conditionalFormatting>
  <conditionalFormatting sqref="J47">
    <cfRule type="expression" dxfId="362" priority="39">
      <formula>I47&lt;&gt;$B$9</formula>
    </cfRule>
  </conditionalFormatting>
  <conditionalFormatting sqref="J48">
    <cfRule type="expression" dxfId="361" priority="38">
      <formula>I48&lt;&gt;$B$9</formula>
    </cfRule>
  </conditionalFormatting>
  <conditionalFormatting sqref="J38">
    <cfRule type="expression" dxfId="360" priority="48">
      <formula>I38&lt;&gt;$B$9</formula>
    </cfRule>
  </conditionalFormatting>
  <conditionalFormatting sqref="J39">
    <cfRule type="expression" dxfId="359" priority="47">
      <formula>I39&lt;&gt;$B$9</formula>
    </cfRule>
  </conditionalFormatting>
  <conditionalFormatting sqref="J40">
    <cfRule type="expression" dxfId="358" priority="46">
      <formula>I40&lt;&gt;$B$9</formula>
    </cfRule>
  </conditionalFormatting>
  <conditionalFormatting sqref="J41">
    <cfRule type="expression" dxfId="357" priority="45">
      <formula>I41&lt;&gt;$B$9</formula>
    </cfRule>
  </conditionalFormatting>
  <conditionalFormatting sqref="J42">
    <cfRule type="expression" dxfId="356" priority="44">
      <formula>I42&lt;&gt;$B$9</formula>
    </cfRule>
  </conditionalFormatting>
  <conditionalFormatting sqref="J31">
    <cfRule type="expression" dxfId="355" priority="54">
      <formula>I31&lt;&gt;$B$9</formula>
    </cfRule>
  </conditionalFormatting>
  <conditionalFormatting sqref="J32">
    <cfRule type="expression" dxfId="354" priority="53">
      <formula>I32&lt;&gt;$B$9</formula>
    </cfRule>
  </conditionalFormatting>
  <conditionalFormatting sqref="J35">
    <cfRule type="expression" dxfId="353" priority="51">
      <formula>I35&lt;&gt;$B$9</formula>
    </cfRule>
  </conditionalFormatting>
  <conditionalFormatting sqref="J36">
    <cfRule type="expression" dxfId="352" priority="50">
      <formula>I36&lt;&gt;$B$9</formula>
    </cfRule>
  </conditionalFormatting>
  <conditionalFormatting sqref="J37">
    <cfRule type="expression" dxfId="351" priority="49">
      <formula>I37&lt;&gt;$B$9</formula>
    </cfRule>
  </conditionalFormatting>
  <conditionalFormatting sqref="J62">
    <cfRule type="expression" dxfId="350" priority="24">
      <formula>I62&lt;&gt;$B$9</formula>
    </cfRule>
  </conditionalFormatting>
  <conditionalFormatting sqref="J63">
    <cfRule type="expression" dxfId="349" priority="23">
      <formula>I63&lt;&gt;$B$9</formula>
    </cfRule>
  </conditionalFormatting>
  <conditionalFormatting sqref="J64">
    <cfRule type="expression" dxfId="348" priority="22">
      <formula>I64&lt;&gt;$B$9</formula>
    </cfRule>
  </conditionalFormatting>
  <conditionalFormatting sqref="J65">
    <cfRule type="expression" dxfId="347" priority="21">
      <formula>I65&lt;&gt;$B$9</formula>
    </cfRule>
  </conditionalFormatting>
  <conditionalFormatting sqref="J66">
    <cfRule type="expression" dxfId="346" priority="20">
      <formula>I66&lt;&gt;$B$9</formula>
    </cfRule>
  </conditionalFormatting>
  <conditionalFormatting sqref="J57">
    <cfRule type="expression" dxfId="345" priority="19">
      <formula>I57&lt;&gt;$B$9</formula>
    </cfRule>
  </conditionalFormatting>
  <conditionalFormatting sqref="J67">
    <cfRule type="expression" dxfId="344" priority="18">
      <formula>I67&lt;&gt;$B$9</formula>
    </cfRule>
  </conditionalFormatting>
  <conditionalFormatting sqref="J68">
    <cfRule type="expression" dxfId="343" priority="17">
      <formula>I68&lt;&gt;$B$9</formula>
    </cfRule>
  </conditionalFormatting>
  <conditionalFormatting sqref="J70">
    <cfRule type="expression" dxfId="342" priority="16">
      <formula>I70&lt;&gt;$B$9</formula>
    </cfRule>
  </conditionalFormatting>
  <conditionalFormatting sqref="J71">
    <cfRule type="expression" dxfId="341" priority="15">
      <formula>I71&lt;&gt;$B$9</formula>
    </cfRule>
  </conditionalFormatting>
  <conditionalFormatting sqref="J72">
    <cfRule type="expression" dxfId="340" priority="14">
      <formula>I72&lt;&gt;$B$9</formula>
    </cfRule>
  </conditionalFormatting>
  <conditionalFormatting sqref="J73">
    <cfRule type="expression" dxfId="339" priority="13">
      <formula>I73&lt;&gt;$B$9</formula>
    </cfRule>
  </conditionalFormatting>
  <conditionalFormatting sqref="J74">
    <cfRule type="expression" dxfId="338" priority="12">
      <formula>I74&lt;&gt;$B$9</formula>
    </cfRule>
  </conditionalFormatting>
  <conditionalFormatting sqref="J75">
    <cfRule type="expression" dxfId="337" priority="11">
      <formula>I75&lt;&gt;$B$9</formula>
    </cfRule>
  </conditionalFormatting>
  <conditionalFormatting sqref="J76">
    <cfRule type="expression" dxfId="336" priority="10">
      <formula>I76&lt;&gt;$B$9</formula>
    </cfRule>
  </conditionalFormatting>
  <conditionalFormatting sqref="J77">
    <cfRule type="expression" dxfId="335" priority="9">
      <formula>I77&lt;&gt;$B$9</formula>
    </cfRule>
  </conditionalFormatting>
  <conditionalFormatting sqref="J78">
    <cfRule type="expression" dxfId="334" priority="8">
      <formula>I78&lt;&gt;$B$9</formula>
    </cfRule>
  </conditionalFormatting>
  <conditionalFormatting sqref="J69">
    <cfRule type="expression" dxfId="333" priority="7">
      <formula>I69&lt;&gt;$B$9</formula>
    </cfRule>
  </conditionalFormatting>
  <conditionalFormatting sqref="J79">
    <cfRule type="expression" dxfId="332" priority="6">
      <formula>I79&lt;&gt;$B$9</formula>
    </cfRule>
  </conditionalFormatting>
  <conditionalFormatting sqref="J80">
    <cfRule type="expression" dxfId="331" priority="5">
      <formula>I80&lt;&gt;$B$9</formula>
    </cfRule>
  </conditionalFormatting>
  <conditionalFormatting sqref="J82">
    <cfRule type="expression" dxfId="330" priority="4">
      <formula>I82&lt;&gt;$B$9</formula>
    </cfRule>
  </conditionalFormatting>
  <conditionalFormatting sqref="J83">
    <cfRule type="expression" dxfId="329" priority="3">
      <formula>I83&lt;&gt;$B$9</formula>
    </cfRule>
  </conditionalFormatting>
  <conditionalFormatting sqref="J84">
    <cfRule type="expression" dxfId="328" priority="2">
      <formula>I84&lt;&gt;$B$9</formula>
    </cfRule>
  </conditionalFormatting>
  <conditionalFormatting sqref="J81">
    <cfRule type="expression" dxfId="327" priority="1">
      <formula>I81&lt;&gt;$B$9</formula>
    </cfRule>
  </conditionalFormatting>
  <pageMargins left="0.70866141732283472" right="0.70866141732283472" top="0.74803149606299213" bottom="0.74803149606299213" header="0.31496062992125984" footer="0.31496062992125984"/>
  <pageSetup scale="57" fitToHeight="2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>
      <selection activeCell="A16" sqref="A16"/>
    </sheetView>
  </sheetViews>
  <sheetFormatPr defaultColWidth="8.85546875" defaultRowHeight="15" x14ac:dyDescent="0.25"/>
  <cols>
    <col min="1" max="1" width="36.7109375" style="1" customWidth="1"/>
    <col min="2" max="4" width="10.42578125" style="1" customWidth="1"/>
    <col min="5" max="5" width="15" style="1" customWidth="1"/>
    <col min="6" max="6" width="10.42578125" style="1" hidden="1" customWidth="1"/>
    <col min="7" max="7" width="12.140625" style="1" customWidth="1"/>
    <col min="8" max="8" width="18.140625" style="1" customWidth="1"/>
    <col min="9" max="16" width="8.85546875" style="1"/>
    <col min="17" max="17" width="11.140625" style="1" customWidth="1"/>
    <col min="18" max="18" width="5.42578125" style="10" hidden="1" customWidth="1"/>
    <col min="19" max="16384" width="8.85546875" style="1"/>
  </cols>
  <sheetData>
    <row r="1" spans="1:18" x14ac:dyDescent="0.25">
      <c r="A1" s="12" t="s">
        <v>131</v>
      </c>
    </row>
    <row r="2" spans="1:18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10"/>
    </row>
    <row r="3" spans="1:18" s="103" customFormat="1" x14ac:dyDescent="0.25">
      <c r="A3" s="111"/>
      <c r="R3" s="110"/>
    </row>
    <row r="4" spans="1:18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0" t="b">
        <f>+ISEVEN($B$9)</f>
        <v>1</v>
      </c>
    </row>
    <row r="6" spans="1:18" x14ac:dyDescent="0.25">
      <c r="A6" s="82" t="s">
        <v>26</v>
      </c>
      <c r="B6" s="184"/>
      <c r="C6" s="185"/>
      <c r="D6" s="185"/>
      <c r="E6" s="186"/>
      <c r="F6" s="9"/>
      <c r="G6" s="9"/>
      <c r="H6" s="84"/>
      <c r="I6" s="83" t="s">
        <v>29</v>
      </c>
      <c r="J6" s="149">
        <f>+IF(R5=TRUE,(B9/2)+1,(B9/2)+0.5)</f>
        <v>0.5</v>
      </c>
      <c r="K6" s="47"/>
    </row>
    <row r="7" spans="1:18" s="103" customFormat="1" x14ac:dyDescent="0.25">
      <c r="A7" s="82" t="s">
        <v>193</v>
      </c>
      <c r="B7" s="157"/>
      <c r="F7" s="109"/>
      <c r="G7" s="109"/>
      <c r="H7" s="120"/>
      <c r="I7" s="163"/>
      <c r="J7" s="164"/>
      <c r="K7" s="164"/>
      <c r="R7" s="110"/>
    </row>
    <row r="8" spans="1:18" x14ac:dyDescent="0.25">
      <c r="A8" s="82" t="s">
        <v>25</v>
      </c>
      <c r="B8" s="151"/>
      <c r="C8" s="103"/>
      <c r="D8" s="103"/>
      <c r="E8" s="103"/>
    </row>
    <row r="9" spans="1:18" x14ac:dyDescent="0.25">
      <c r="A9" s="82" t="s">
        <v>24</v>
      </c>
      <c r="B9" s="157"/>
      <c r="C9" s="103"/>
      <c r="D9" s="103"/>
      <c r="E9" s="103"/>
      <c r="H9" s="10"/>
      <c r="I9" s="10"/>
    </row>
    <row r="10" spans="1:18" x14ac:dyDescent="0.25">
      <c r="A10" s="82" t="s">
        <v>23</v>
      </c>
      <c r="B10" s="187"/>
      <c r="C10" s="188"/>
      <c r="D10" s="188"/>
      <c r="E10" s="189"/>
      <c r="F10" s="9"/>
      <c r="G10" s="9"/>
      <c r="H10" s="183" t="s">
        <v>22</v>
      </c>
      <c r="I10" s="183"/>
      <c r="J10" s="182"/>
      <c r="K10" s="182"/>
      <c r="L10" s="182"/>
      <c r="M10" s="182"/>
      <c r="N10" s="182"/>
      <c r="O10" s="182"/>
      <c r="P10" s="182"/>
      <c r="Q10" s="182"/>
    </row>
    <row r="11" spans="1:18" x14ac:dyDescent="0.25">
      <c r="A11" s="82" t="s">
        <v>21</v>
      </c>
      <c r="B11" s="190"/>
      <c r="C11" s="191"/>
      <c r="D11" s="191"/>
      <c r="E11" s="192"/>
      <c r="F11" s="9"/>
      <c r="G11" s="9"/>
      <c r="H11" s="183"/>
      <c r="I11" s="183"/>
      <c r="J11" s="182"/>
      <c r="K11" s="182"/>
      <c r="L11" s="182"/>
      <c r="M11" s="182"/>
      <c r="N11" s="182"/>
      <c r="O11" s="182"/>
      <c r="P11" s="182"/>
      <c r="Q11" s="182"/>
    </row>
    <row r="12" spans="1:18" x14ac:dyDescent="0.25">
      <c r="F12" s="9"/>
      <c r="G12" s="9"/>
      <c r="H12" s="183" t="s">
        <v>20</v>
      </c>
      <c r="I12" s="183"/>
      <c r="J12" s="182"/>
      <c r="K12" s="182"/>
      <c r="L12" s="182"/>
      <c r="M12" s="182"/>
      <c r="N12" s="182"/>
      <c r="O12" s="182"/>
      <c r="P12" s="182"/>
      <c r="Q12" s="182"/>
    </row>
    <row r="13" spans="1:18" x14ac:dyDescent="0.25">
      <c r="F13" s="9"/>
      <c r="G13" s="9"/>
      <c r="H13" s="183"/>
      <c r="I13" s="183"/>
      <c r="J13" s="182"/>
      <c r="K13" s="182"/>
      <c r="L13" s="182"/>
      <c r="M13" s="182"/>
      <c r="N13" s="182"/>
      <c r="O13" s="182"/>
      <c r="P13" s="182"/>
      <c r="Q13" s="182"/>
    </row>
    <row r="14" spans="1:18" x14ac:dyDescent="0.25">
      <c r="A14" s="97" t="s">
        <v>188</v>
      </c>
    </row>
    <row r="15" spans="1:18" ht="29.25" customHeight="1" x14ac:dyDescent="0.25">
      <c r="A15" s="180" t="s">
        <v>112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8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8" ht="26.25" customHeight="1" x14ac:dyDescent="0.25">
      <c r="B17" s="181" t="s">
        <v>94</v>
      </c>
      <c r="C17" s="181"/>
      <c r="D17" s="181"/>
      <c r="E17" s="181"/>
      <c r="F17" s="7"/>
      <c r="G17" s="7"/>
    </row>
    <row r="18" spans="1:18" ht="30" customHeight="1" x14ac:dyDescent="0.25">
      <c r="A18" s="147" t="s">
        <v>18</v>
      </c>
      <c r="B18" s="60" t="s">
        <v>17</v>
      </c>
      <c r="C18" s="60" t="s">
        <v>16</v>
      </c>
      <c r="D18" s="60" t="s">
        <v>15</v>
      </c>
      <c r="E18" s="60" t="s">
        <v>14</v>
      </c>
      <c r="F18" s="6" t="s">
        <v>13</v>
      </c>
      <c r="G18" s="61" t="s">
        <v>30</v>
      </c>
      <c r="H18" s="55" t="s">
        <v>133</v>
      </c>
      <c r="I18" s="168" t="s">
        <v>12</v>
      </c>
      <c r="J18" s="169"/>
      <c r="K18" s="169"/>
      <c r="L18" s="169"/>
      <c r="M18" s="169"/>
      <c r="N18" s="169"/>
      <c r="O18" s="169"/>
      <c r="P18" s="169"/>
      <c r="Q18" s="170"/>
    </row>
    <row r="19" spans="1:18" ht="30" customHeight="1" x14ac:dyDescent="0.25">
      <c r="A19" s="14" t="s">
        <v>57</v>
      </c>
      <c r="B19" s="50"/>
      <c r="C19" s="50"/>
      <c r="D19" s="50"/>
      <c r="E19" s="50"/>
      <c r="F19" s="4">
        <f>SUM(B19:E19)</f>
        <v>0</v>
      </c>
      <c r="G19" s="54">
        <f>SUM(B19:D19)</f>
        <v>0</v>
      </c>
      <c r="H19" s="3" t="str">
        <f>+IF(B19&gt;=$J$6,"Aprobado",IF(C19&gt;=$J$6,"No Aprobado","Aprobado con cambio"))</f>
        <v>Aprobado con cambio</v>
      </c>
      <c r="I19" s="171"/>
      <c r="J19" s="172"/>
      <c r="K19" s="172"/>
      <c r="L19" s="172"/>
      <c r="M19" s="172"/>
      <c r="N19" s="172"/>
      <c r="O19" s="172"/>
      <c r="P19" s="172"/>
      <c r="Q19" s="173"/>
      <c r="R19" s="10">
        <f>IF(H19&lt;&gt;"Aprobado",1,0)</f>
        <v>1</v>
      </c>
    </row>
    <row r="20" spans="1:18" ht="30" customHeight="1" x14ac:dyDescent="0.25">
      <c r="A20" s="14" t="s">
        <v>58</v>
      </c>
      <c r="B20" s="13"/>
      <c r="C20" s="13"/>
      <c r="D20" s="13"/>
      <c r="E20" s="13"/>
      <c r="F20" s="4">
        <f t="shared" ref="F20:F23" si="0">SUM(B20:E20)</f>
        <v>0</v>
      </c>
      <c r="G20" s="63">
        <f>SUM(B20:D20)</f>
        <v>0</v>
      </c>
      <c r="H20" s="104" t="str">
        <f>+IF(B20&gt;=$J$6,"Aprobado",IF(C20&gt;=$J$6,"No Aprobado","Aprobado con cambio"))</f>
        <v>Aprobado con cambio</v>
      </c>
      <c r="I20" s="174"/>
      <c r="J20" s="175"/>
      <c r="K20" s="175"/>
      <c r="L20" s="175"/>
      <c r="M20" s="175"/>
      <c r="N20" s="175"/>
      <c r="O20" s="175"/>
      <c r="P20" s="175"/>
      <c r="Q20" s="176"/>
      <c r="R20" s="10">
        <f t="shared" ref="R20:R38" si="1">IF(H20&lt;&gt;"Aprobado",1,0)</f>
        <v>1</v>
      </c>
    </row>
    <row r="21" spans="1:18" ht="30" customHeight="1" x14ac:dyDescent="0.25">
      <c r="A21" s="14" t="s">
        <v>59</v>
      </c>
      <c r="B21" s="50"/>
      <c r="C21" s="50"/>
      <c r="D21" s="50"/>
      <c r="E21" s="50"/>
      <c r="F21" s="4">
        <f t="shared" si="0"/>
        <v>0</v>
      </c>
      <c r="G21" s="54">
        <f>SUM(B21:D21)</f>
        <v>0</v>
      </c>
      <c r="H21" s="104" t="str">
        <f>+IF(B21&gt;=$J$6,"Aprobado",IF(C21&gt;=$J$6,"No Aprobado","Aprobado con cambio"))</f>
        <v>Aprobado con cambio</v>
      </c>
      <c r="I21" s="171"/>
      <c r="J21" s="172"/>
      <c r="K21" s="172"/>
      <c r="L21" s="172"/>
      <c r="M21" s="172"/>
      <c r="N21" s="172"/>
      <c r="O21" s="172"/>
      <c r="P21" s="172"/>
      <c r="Q21" s="173"/>
      <c r="R21" s="10">
        <f t="shared" si="1"/>
        <v>1</v>
      </c>
    </row>
    <row r="22" spans="1:18" ht="30" customHeight="1" x14ac:dyDescent="0.25">
      <c r="A22" s="14" t="s">
        <v>60</v>
      </c>
      <c r="B22" s="13"/>
      <c r="C22" s="13"/>
      <c r="D22" s="13"/>
      <c r="E22" s="13"/>
      <c r="F22" s="4">
        <f t="shared" si="0"/>
        <v>0</v>
      </c>
      <c r="G22" s="63">
        <f>SUM(B22:D22)</f>
        <v>0</v>
      </c>
      <c r="H22" s="104" t="str">
        <f>+IF(B22&gt;=$J$6,"Aprobado",IF(C22&gt;=$J$6,"No Aprobado","Aprobado con cambio"))</f>
        <v>Aprobado con cambio</v>
      </c>
      <c r="I22" s="174"/>
      <c r="J22" s="175"/>
      <c r="K22" s="175"/>
      <c r="L22" s="175"/>
      <c r="M22" s="175"/>
      <c r="N22" s="175"/>
      <c r="O22" s="175"/>
      <c r="P22" s="175"/>
      <c r="Q22" s="176"/>
      <c r="R22" s="10">
        <f t="shared" si="1"/>
        <v>1</v>
      </c>
    </row>
    <row r="23" spans="1:18" ht="30" customHeight="1" x14ac:dyDescent="0.25">
      <c r="A23" s="14" t="s">
        <v>61</v>
      </c>
      <c r="B23" s="50"/>
      <c r="C23" s="50"/>
      <c r="D23" s="50"/>
      <c r="E23" s="50"/>
      <c r="F23" s="4">
        <f t="shared" si="0"/>
        <v>0</v>
      </c>
      <c r="G23" s="54">
        <f>SUM(B23:D23)</f>
        <v>0</v>
      </c>
      <c r="H23" s="104" t="str">
        <f>+IF(B23&gt;=$J$6,"Aprobado",IF(C23&gt;=$J$6,"No Aprobado","Aprobado con cambio"))</f>
        <v>Aprobado con cambio</v>
      </c>
      <c r="I23" s="171"/>
      <c r="J23" s="172"/>
      <c r="K23" s="172"/>
      <c r="L23" s="172"/>
      <c r="M23" s="172"/>
      <c r="N23" s="172"/>
      <c r="O23" s="172"/>
      <c r="P23" s="172"/>
      <c r="Q23" s="173"/>
      <c r="R23" s="10">
        <f t="shared" si="1"/>
        <v>1</v>
      </c>
    </row>
    <row r="24" spans="1:18" ht="30" customHeight="1" x14ac:dyDescent="0.25">
      <c r="A24" s="147" t="s">
        <v>62</v>
      </c>
      <c r="B24" s="60" t="s">
        <v>17</v>
      </c>
      <c r="C24" s="60" t="s">
        <v>16</v>
      </c>
      <c r="D24" s="60"/>
      <c r="E24" s="60" t="s">
        <v>14</v>
      </c>
      <c r="F24" s="17" t="s">
        <v>13</v>
      </c>
      <c r="G24" s="61" t="s">
        <v>30</v>
      </c>
      <c r="H24" s="55" t="s">
        <v>133</v>
      </c>
      <c r="I24" s="168" t="s">
        <v>12</v>
      </c>
      <c r="J24" s="169"/>
      <c r="K24" s="169"/>
      <c r="L24" s="169"/>
      <c r="M24" s="169"/>
      <c r="N24" s="169"/>
      <c r="O24" s="169"/>
      <c r="P24" s="169"/>
      <c r="Q24" s="170"/>
    </row>
    <row r="25" spans="1:18" ht="90" x14ac:dyDescent="0.25">
      <c r="A25" s="14" t="s">
        <v>78</v>
      </c>
      <c r="B25" s="58"/>
      <c r="C25" s="58"/>
      <c r="D25" s="66"/>
      <c r="E25" s="58"/>
      <c r="F25" s="4">
        <f>SUM(B25:E25)</f>
        <v>0</v>
      </c>
      <c r="G25" s="54">
        <f t="shared" ref="G25" si="2">SUM(B25:D25)</f>
        <v>0</v>
      </c>
      <c r="H25" s="3" t="str">
        <f>+IF(B25&gt;=$J$6,"Aprobado","No Aprobado")</f>
        <v>No Aprobado</v>
      </c>
      <c r="I25" s="174"/>
      <c r="J25" s="175"/>
      <c r="K25" s="175"/>
      <c r="L25" s="175"/>
      <c r="M25" s="175"/>
      <c r="N25" s="175"/>
      <c r="O25" s="175"/>
      <c r="P25" s="175"/>
      <c r="Q25" s="176"/>
      <c r="R25" s="110">
        <f t="shared" si="1"/>
        <v>1</v>
      </c>
    </row>
    <row r="26" spans="1:18" ht="45" x14ac:dyDescent="0.25">
      <c r="A26" s="160" t="s">
        <v>79</v>
      </c>
      <c r="B26" s="167" t="s">
        <v>200</v>
      </c>
      <c r="C26" s="159"/>
      <c r="D26" s="159"/>
      <c r="E26" s="159"/>
      <c r="F26" s="68"/>
      <c r="G26" s="72"/>
      <c r="H26" s="73"/>
      <c r="I26" s="74"/>
      <c r="J26" s="69"/>
      <c r="K26" s="69"/>
      <c r="L26" s="69"/>
      <c r="M26" s="69"/>
      <c r="N26" s="69"/>
      <c r="O26" s="69"/>
      <c r="P26" s="69"/>
      <c r="Q26" s="70"/>
    </row>
    <row r="27" spans="1:18" ht="30" customHeight="1" x14ac:dyDescent="0.25">
      <c r="A27" s="14" t="s">
        <v>80</v>
      </c>
      <c r="B27" s="161"/>
      <c r="C27" s="161"/>
      <c r="D27" s="162"/>
      <c r="E27" s="161"/>
      <c r="F27" s="4">
        <f t="shared" ref="F27:F38" si="3">SUM(B27:E27)</f>
        <v>0</v>
      </c>
      <c r="G27" s="63">
        <f t="shared" ref="G27" si="4">SUM(B27:D27)</f>
        <v>0</v>
      </c>
      <c r="H27" s="3" t="str">
        <f t="shared" ref="H27:H38" si="5">+IF(B27&gt;=$J$6,"Aprobado","No Aprobado")</f>
        <v>No Aprobado</v>
      </c>
      <c r="I27" s="171"/>
      <c r="J27" s="172"/>
      <c r="K27" s="172"/>
      <c r="L27" s="172"/>
      <c r="M27" s="172"/>
      <c r="N27" s="172"/>
      <c r="O27" s="172"/>
      <c r="P27" s="172"/>
      <c r="Q27" s="173"/>
      <c r="R27" s="110">
        <f t="shared" si="1"/>
        <v>1</v>
      </c>
    </row>
    <row r="28" spans="1:18" ht="30" customHeight="1" x14ac:dyDescent="0.25">
      <c r="A28" s="14" t="s">
        <v>81</v>
      </c>
      <c r="B28" s="58"/>
      <c r="C28" s="58"/>
      <c r="D28" s="66"/>
      <c r="E28" s="58"/>
      <c r="F28" s="4">
        <f t="shared" si="3"/>
        <v>0</v>
      </c>
      <c r="G28" s="54">
        <f t="shared" ref="G28:G38" si="6">SUM(B28:D28)</f>
        <v>0</v>
      </c>
      <c r="H28" s="3" t="str">
        <f t="shared" si="5"/>
        <v>No Aprobado</v>
      </c>
      <c r="I28" s="174"/>
      <c r="J28" s="175"/>
      <c r="K28" s="175"/>
      <c r="L28" s="175"/>
      <c r="M28" s="175"/>
      <c r="N28" s="175"/>
      <c r="O28" s="175"/>
      <c r="P28" s="175"/>
      <c r="Q28" s="176"/>
      <c r="R28" s="110">
        <f t="shared" si="1"/>
        <v>1</v>
      </c>
    </row>
    <row r="29" spans="1:18" ht="30" customHeight="1" x14ac:dyDescent="0.25">
      <c r="A29" s="14" t="s">
        <v>82</v>
      </c>
      <c r="B29" s="13"/>
      <c r="C29" s="13"/>
      <c r="D29" s="60"/>
      <c r="E29" s="13"/>
      <c r="F29" s="4">
        <f t="shared" si="3"/>
        <v>0</v>
      </c>
      <c r="G29" s="63">
        <f t="shared" si="6"/>
        <v>0</v>
      </c>
      <c r="H29" s="3" t="str">
        <f t="shared" si="5"/>
        <v>No Aprobado</v>
      </c>
      <c r="I29" s="171"/>
      <c r="J29" s="172"/>
      <c r="K29" s="172"/>
      <c r="L29" s="172"/>
      <c r="M29" s="172"/>
      <c r="N29" s="172"/>
      <c r="O29" s="172"/>
      <c r="P29" s="172"/>
      <c r="Q29" s="173"/>
      <c r="R29" s="110">
        <f t="shared" si="1"/>
        <v>1</v>
      </c>
    </row>
    <row r="30" spans="1:18" ht="30" customHeight="1" x14ac:dyDescent="0.25">
      <c r="A30" s="14" t="s">
        <v>83</v>
      </c>
      <c r="B30" s="58"/>
      <c r="C30" s="58"/>
      <c r="D30" s="66"/>
      <c r="E30" s="58"/>
      <c r="F30" s="4">
        <f t="shared" si="3"/>
        <v>0</v>
      </c>
      <c r="G30" s="54">
        <f t="shared" si="6"/>
        <v>0</v>
      </c>
      <c r="H30" s="3" t="str">
        <f t="shared" si="5"/>
        <v>No Aprobado</v>
      </c>
      <c r="I30" s="174"/>
      <c r="J30" s="175"/>
      <c r="K30" s="175"/>
      <c r="L30" s="175"/>
      <c r="M30" s="175"/>
      <c r="N30" s="175"/>
      <c r="O30" s="175"/>
      <c r="P30" s="175"/>
      <c r="Q30" s="176"/>
      <c r="R30" s="110">
        <f t="shared" si="1"/>
        <v>1</v>
      </c>
    </row>
    <row r="31" spans="1:18" ht="30" customHeight="1" x14ac:dyDescent="0.25">
      <c r="A31" s="14" t="s">
        <v>84</v>
      </c>
      <c r="B31" s="13"/>
      <c r="C31" s="13"/>
      <c r="D31" s="60"/>
      <c r="E31" s="13"/>
      <c r="F31" s="4">
        <f t="shared" si="3"/>
        <v>0</v>
      </c>
      <c r="G31" s="63">
        <f t="shared" si="6"/>
        <v>0</v>
      </c>
      <c r="H31" s="3" t="str">
        <f t="shared" si="5"/>
        <v>No Aprobado</v>
      </c>
      <c r="I31" s="171"/>
      <c r="J31" s="172"/>
      <c r="K31" s="172"/>
      <c r="L31" s="172"/>
      <c r="M31" s="172"/>
      <c r="N31" s="172"/>
      <c r="O31" s="172"/>
      <c r="P31" s="172"/>
      <c r="Q31" s="173"/>
      <c r="R31" s="110">
        <f t="shared" si="1"/>
        <v>1</v>
      </c>
    </row>
    <row r="32" spans="1:18" ht="30" customHeight="1" x14ac:dyDescent="0.25">
      <c r="A32" s="14" t="s">
        <v>85</v>
      </c>
      <c r="B32" s="58"/>
      <c r="C32" s="58"/>
      <c r="D32" s="66"/>
      <c r="E32" s="58"/>
      <c r="F32" s="4">
        <f t="shared" si="3"/>
        <v>0</v>
      </c>
      <c r="G32" s="54">
        <f t="shared" si="6"/>
        <v>0</v>
      </c>
      <c r="H32" s="3" t="str">
        <f t="shared" si="5"/>
        <v>No Aprobado</v>
      </c>
      <c r="I32" s="174"/>
      <c r="J32" s="175"/>
      <c r="K32" s="175"/>
      <c r="L32" s="175"/>
      <c r="M32" s="175"/>
      <c r="N32" s="175"/>
      <c r="O32" s="175"/>
      <c r="P32" s="175"/>
      <c r="Q32" s="176"/>
      <c r="R32" s="110">
        <f t="shared" si="1"/>
        <v>1</v>
      </c>
    </row>
    <row r="33" spans="1:18" ht="30" customHeight="1" x14ac:dyDescent="0.25">
      <c r="A33" s="14" t="s">
        <v>86</v>
      </c>
      <c r="B33" s="13"/>
      <c r="C33" s="13"/>
      <c r="D33" s="60"/>
      <c r="E33" s="13"/>
      <c r="F33" s="4">
        <f t="shared" si="3"/>
        <v>0</v>
      </c>
      <c r="G33" s="63">
        <f t="shared" si="6"/>
        <v>0</v>
      </c>
      <c r="H33" s="3" t="str">
        <f t="shared" si="5"/>
        <v>No Aprobado</v>
      </c>
      <c r="I33" s="171"/>
      <c r="J33" s="172"/>
      <c r="K33" s="172"/>
      <c r="L33" s="172"/>
      <c r="M33" s="172"/>
      <c r="N33" s="172"/>
      <c r="O33" s="172"/>
      <c r="P33" s="172"/>
      <c r="Q33" s="173"/>
      <c r="R33" s="110">
        <f t="shared" si="1"/>
        <v>1</v>
      </c>
    </row>
    <row r="34" spans="1:18" ht="30" customHeight="1" x14ac:dyDescent="0.25">
      <c r="A34" s="14" t="s">
        <v>87</v>
      </c>
      <c r="B34" s="58"/>
      <c r="C34" s="58"/>
      <c r="D34" s="66"/>
      <c r="E34" s="58"/>
      <c r="F34" s="4">
        <f t="shared" si="3"/>
        <v>0</v>
      </c>
      <c r="G34" s="54">
        <f t="shared" si="6"/>
        <v>0</v>
      </c>
      <c r="H34" s="3" t="str">
        <f t="shared" si="5"/>
        <v>No Aprobado</v>
      </c>
      <c r="I34" s="174"/>
      <c r="J34" s="175"/>
      <c r="K34" s="175"/>
      <c r="L34" s="175"/>
      <c r="M34" s="175"/>
      <c r="N34" s="175"/>
      <c r="O34" s="175"/>
      <c r="P34" s="175"/>
      <c r="Q34" s="176"/>
      <c r="R34" s="110">
        <f t="shared" si="1"/>
        <v>1</v>
      </c>
    </row>
    <row r="35" spans="1:18" ht="30" customHeight="1" x14ac:dyDescent="0.25">
      <c r="A35" s="14" t="s">
        <v>88</v>
      </c>
      <c r="B35" s="13"/>
      <c r="C35" s="13"/>
      <c r="D35" s="60"/>
      <c r="E35" s="13"/>
      <c r="F35" s="4">
        <f t="shared" si="3"/>
        <v>0</v>
      </c>
      <c r="G35" s="63">
        <f t="shared" si="6"/>
        <v>0</v>
      </c>
      <c r="H35" s="3" t="str">
        <f t="shared" si="5"/>
        <v>No Aprobado</v>
      </c>
      <c r="I35" s="171"/>
      <c r="J35" s="172"/>
      <c r="K35" s="172"/>
      <c r="L35" s="172"/>
      <c r="M35" s="172"/>
      <c r="N35" s="172"/>
      <c r="O35" s="172"/>
      <c r="P35" s="172"/>
      <c r="Q35" s="173"/>
      <c r="R35" s="110">
        <f t="shared" si="1"/>
        <v>1</v>
      </c>
    </row>
    <row r="36" spans="1:18" ht="30" customHeight="1" x14ac:dyDescent="0.25">
      <c r="A36" s="14" t="s">
        <v>89</v>
      </c>
      <c r="B36" s="58"/>
      <c r="C36" s="58"/>
      <c r="D36" s="66"/>
      <c r="E36" s="58"/>
      <c r="F36" s="4">
        <f t="shared" si="3"/>
        <v>0</v>
      </c>
      <c r="G36" s="54">
        <f t="shared" si="6"/>
        <v>0</v>
      </c>
      <c r="H36" s="3" t="str">
        <f t="shared" si="5"/>
        <v>No Aprobado</v>
      </c>
      <c r="I36" s="174"/>
      <c r="J36" s="175"/>
      <c r="K36" s="175"/>
      <c r="L36" s="175"/>
      <c r="M36" s="175"/>
      <c r="N36" s="175"/>
      <c r="O36" s="175"/>
      <c r="P36" s="175"/>
      <c r="Q36" s="176"/>
      <c r="R36" s="110">
        <f t="shared" si="1"/>
        <v>1</v>
      </c>
    </row>
    <row r="37" spans="1:18" ht="30" customHeight="1" x14ac:dyDescent="0.25">
      <c r="A37" s="14" t="s">
        <v>90</v>
      </c>
      <c r="B37" s="13"/>
      <c r="C37" s="13"/>
      <c r="D37" s="60"/>
      <c r="E37" s="13"/>
      <c r="F37" s="4">
        <f t="shared" si="3"/>
        <v>0</v>
      </c>
      <c r="G37" s="63">
        <f t="shared" si="6"/>
        <v>0</v>
      </c>
      <c r="H37" s="3" t="str">
        <f t="shared" si="5"/>
        <v>No Aprobado</v>
      </c>
      <c r="I37" s="171"/>
      <c r="J37" s="172"/>
      <c r="K37" s="172"/>
      <c r="L37" s="172"/>
      <c r="M37" s="172"/>
      <c r="N37" s="172"/>
      <c r="O37" s="172"/>
      <c r="P37" s="172"/>
      <c r="Q37" s="173"/>
      <c r="R37" s="110">
        <f t="shared" si="1"/>
        <v>1</v>
      </c>
    </row>
    <row r="38" spans="1:18" ht="30" customHeight="1" x14ac:dyDescent="0.25">
      <c r="A38" s="14" t="s">
        <v>91</v>
      </c>
      <c r="B38" s="50"/>
      <c r="C38" s="50"/>
      <c r="D38" s="71"/>
      <c r="E38" s="50"/>
      <c r="F38" s="4">
        <f t="shared" si="3"/>
        <v>0</v>
      </c>
      <c r="G38" s="54">
        <f t="shared" si="6"/>
        <v>0</v>
      </c>
      <c r="H38" s="3" t="str">
        <f t="shared" si="5"/>
        <v>No Aprobado</v>
      </c>
      <c r="I38" s="174"/>
      <c r="J38" s="175"/>
      <c r="K38" s="175"/>
      <c r="L38" s="175"/>
      <c r="M38" s="175"/>
      <c r="N38" s="175"/>
      <c r="O38" s="175"/>
      <c r="P38" s="175"/>
      <c r="Q38" s="176"/>
      <c r="R38" s="110">
        <f t="shared" si="1"/>
        <v>1</v>
      </c>
    </row>
    <row r="40" spans="1:18" ht="15.75" x14ac:dyDescent="0.25">
      <c r="A40" s="177" t="s">
        <v>0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2" spans="1:18" x14ac:dyDescent="0.25">
      <c r="A42" s="2"/>
    </row>
    <row r="43" spans="1:18" x14ac:dyDescent="0.25">
      <c r="A43" s="2"/>
    </row>
    <row r="44" spans="1:18" x14ac:dyDescent="0.25">
      <c r="A44" s="2"/>
    </row>
  </sheetData>
  <mergeCells count="32">
    <mergeCell ref="A2:Q2"/>
    <mergeCell ref="I23:Q23"/>
    <mergeCell ref="I24:Q24"/>
    <mergeCell ref="I25:Q25"/>
    <mergeCell ref="I18:Q18"/>
    <mergeCell ref="I19:Q19"/>
    <mergeCell ref="I20:Q20"/>
    <mergeCell ref="I21:Q21"/>
    <mergeCell ref="I22:Q22"/>
    <mergeCell ref="A4:Q4"/>
    <mergeCell ref="A15:Q15"/>
    <mergeCell ref="B17:E17"/>
    <mergeCell ref="H12:I13"/>
    <mergeCell ref="J12:Q13"/>
    <mergeCell ref="H10:I11"/>
    <mergeCell ref="J10:Q11"/>
    <mergeCell ref="B6:E6"/>
    <mergeCell ref="B10:E10"/>
    <mergeCell ref="B11:E11"/>
    <mergeCell ref="I27:Q27"/>
    <mergeCell ref="I28:Q28"/>
    <mergeCell ref="I29:Q29"/>
    <mergeCell ref="I30:Q30"/>
    <mergeCell ref="I31:Q31"/>
    <mergeCell ref="A40:Q40"/>
    <mergeCell ref="I37:Q37"/>
    <mergeCell ref="I38:Q38"/>
    <mergeCell ref="I32:Q32"/>
    <mergeCell ref="I33:Q33"/>
    <mergeCell ref="I34:Q34"/>
    <mergeCell ref="I35:Q35"/>
    <mergeCell ref="I36:Q36"/>
  </mergeCells>
  <conditionalFormatting sqref="H25">
    <cfRule type="beginsWith" dxfId="326" priority="114" operator="beginsWith" text="Aprobado">
      <formula>LEFT(H25,LEN("Aprobado"))="Aprobado"</formula>
    </cfRule>
    <cfRule type="containsText" dxfId="325" priority="115" operator="containsText" text="No">
      <formula>NOT(ISERROR(SEARCH("No",H25)))</formula>
    </cfRule>
  </conditionalFormatting>
  <conditionalFormatting sqref="H19">
    <cfRule type="beginsWith" dxfId="324" priority="125" operator="beginsWith" text="No Aprobado">
      <formula>LEFT(H19,LEN("No Aprobado"))="No Aprobado"</formula>
    </cfRule>
    <cfRule type="endsWith" dxfId="323" priority="126" operator="endsWith" text="Aprobado">
      <formula>RIGHT(H19,LEN("Aprobado"))="Aprobado"</formula>
    </cfRule>
    <cfRule type="beginsWith" dxfId="322" priority="127" operator="beginsWith" text="Aprobado con cambio">
      <formula>LEFT(H19,LEN("Aprobado con cambio"))="Aprobado con cambio"</formula>
    </cfRule>
  </conditionalFormatting>
  <conditionalFormatting sqref="A19">
    <cfRule type="expression" dxfId="321" priority="95">
      <formula>F19&lt;&gt;$B$9</formula>
    </cfRule>
  </conditionalFormatting>
  <conditionalFormatting sqref="A20:A23">
    <cfRule type="expression" dxfId="320" priority="93">
      <formula>F20&lt;&gt;$B$9</formula>
    </cfRule>
  </conditionalFormatting>
  <conditionalFormatting sqref="A25">
    <cfRule type="expression" dxfId="319" priority="92">
      <formula>F25&lt;&gt;$B$9</formula>
    </cfRule>
  </conditionalFormatting>
  <conditionalFormatting sqref="A27">
    <cfRule type="expression" dxfId="318" priority="91">
      <formula>F27&lt;&gt;$B$9</formula>
    </cfRule>
  </conditionalFormatting>
  <conditionalFormatting sqref="A28:A38">
    <cfRule type="expression" dxfId="317" priority="90">
      <formula>F28&lt;&gt;$B$9</formula>
    </cfRule>
  </conditionalFormatting>
  <conditionalFormatting sqref="H27">
    <cfRule type="beginsWith" dxfId="316" priority="112" operator="beginsWith" text="Aprobado">
      <formula>LEFT(H27,LEN("Aprobado"))="Aprobado"</formula>
    </cfRule>
    <cfRule type="containsText" dxfId="315" priority="113" operator="containsText" text="No">
      <formula>NOT(ISERROR(SEARCH("No",H27)))</formula>
    </cfRule>
  </conditionalFormatting>
  <conditionalFormatting sqref="H28">
    <cfRule type="beginsWith" dxfId="314" priority="87" operator="beginsWith" text="Aprobado">
      <formula>LEFT(H28,LEN("Aprobado"))="Aprobado"</formula>
    </cfRule>
    <cfRule type="containsText" dxfId="313" priority="88" operator="containsText" text="No">
      <formula>NOT(ISERROR(SEARCH("No",H28)))</formula>
    </cfRule>
  </conditionalFormatting>
  <conditionalFormatting sqref="H29">
    <cfRule type="beginsWith" dxfId="312" priority="84" operator="beginsWith" text="Aprobado">
      <formula>LEFT(H29,LEN("Aprobado"))="Aprobado"</formula>
    </cfRule>
    <cfRule type="containsText" dxfId="311" priority="85" operator="containsText" text="No">
      <formula>NOT(ISERROR(SEARCH("No",H29)))</formula>
    </cfRule>
  </conditionalFormatting>
  <conditionalFormatting sqref="H30">
    <cfRule type="beginsWith" dxfId="310" priority="81" operator="beginsWith" text="Aprobado">
      <formula>LEFT(H30,LEN("Aprobado"))="Aprobado"</formula>
    </cfRule>
    <cfRule type="containsText" dxfId="309" priority="82" operator="containsText" text="No">
      <formula>NOT(ISERROR(SEARCH("No",H30)))</formula>
    </cfRule>
  </conditionalFormatting>
  <conditionalFormatting sqref="G22">
    <cfRule type="expression" dxfId="308" priority="54">
      <formula>F22&lt;&gt;$B$9</formula>
    </cfRule>
  </conditionalFormatting>
  <conditionalFormatting sqref="H31">
    <cfRule type="beginsWith" dxfId="307" priority="78" operator="beginsWith" text="Aprobado">
      <formula>LEFT(H31,LEN("Aprobado"))="Aprobado"</formula>
    </cfRule>
    <cfRule type="containsText" dxfId="306" priority="79" operator="containsText" text="No">
      <formula>NOT(ISERROR(SEARCH("No",H31)))</formula>
    </cfRule>
  </conditionalFormatting>
  <conditionalFormatting sqref="H32">
    <cfRule type="beginsWith" dxfId="305" priority="75" operator="beginsWith" text="Aprobado">
      <formula>LEFT(H32,LEN("Aprobado"))="Aprobado"</formula>
    </cfRule>
    <cfRule type="containsText" dxfId="304" priority="76" operator="containsText" text="No">
      <formula>NOT(ISERROR(SEARCH("No",H32)))</formula>
    </cfRule>
  </conditionalFormatting>
  <conditionalFormatting sqref="G27">
    <cfRule type="expression" dxfId="303" priority="48">
      <formula>F27&lt;&gt;$B$9</formula>
    </cfRule>
  </conditionalFormatting>
  <conditionalFormatting sqref="H33">
    <cfRule type="beginsWith" dxfId="302" priority="72" operator="beginsWith" text="Aprobado">
      <formula>LEFT(H33,LEN("Aprobado"))="Aprobado"</formula>
    </cfRule>
    <cfRule type="containsText" dxfId="301" priority="73" operator="containsText" text="No">
      <formula>NOT(ISERROR(SEARCH("No",H33)))</formula>
    </cfRule>
  </conditionalFormatting>
  <conditionalFormatting sqref="H34">
    <cfRule type="beginsWith" dxfId="300" priority="69" operator="beginsWith" text="Aprobado">
      <formula>LEFT(H34,LEN("Aprobado"))="Aprobado"</formula>
    </cfRule>
    <cfRule type="containsText" dxfId="299" priority="70" operator="containsText" text="No">
      <formula>NOT(ISERROR(SEARCH("No",H34)))</formula>
    </cfRule>
  </conditionalFormatting>
  <conditionalFormatting sqref="G30">
    <cfRule type="expression" dxfId="298" priority="42">
      <formula>F30&lt;&gt;$B$9</formula>
    </cfRule>
  </conditionalFormatting>
  <conditionalFormatting sqref="H35">
    <cfRule type="beginsWith" dxfId="297" priority="66" operator="beginsWith" text="Aprobado">
      <formula>LEFT(H35,LEN("Aprobado"))="Aprobado"</formula>
    </cfRule>
    <cfRule type="containsText" dxfId="296" priority="67" operator="containsText" text="No">
      <formula>NOT(ISERROR(SEARCH("No",H35)))</formula>
    </cfRule>
  </conditionalFormatting>
  <conditionalFormatting sqref="H36">
    <cfRule type="beginsWith" dxfId="295" priority="63" operator="beginsWith" text="Aprobado">
      <formula>LEFT(H36,LEN("Aprobado"))="Aprobado"</formula>
    </cfRule>
    <cfRule type="containsText" dxfId="294" priority="64" operator="containsText" text="No">
      <formula>NOT(ISERROR(SEARCH("No",H36)))</formula>
    </cfRule>
  </conditionalFormatting>
  <conditionalFormatting sqref="G33">
    <cfRule type="expression" dxfId="293" priority="36">
      <formula>F33&lt;&gt;$B$9</formula>
    </cfRule>
  </conditionalFormatting>
  <conditionalFormatting sqref="H37">
    <cfRule type="beginsWith" dxfId="292" priority="60" operator="beginsWith" text="Aprobado">
      <formula>LEFT(H37,LEN("Aprobado"))="Aprobado"</formula>
    </cfRule>
    <cfRule type="containsText" dxfId="291" priority="61" operator="containsText" text="No">
      <formula>NOT(ISERROR(SEARCH("No",H37)))</formula>
    </cfRule>
  </conditionalFormatting>
  <conditionalFormatting sqref="H38">
    <cfRule type="beginsWith" dxfId="290" priority="57" operator="beginsWith" text="Aprobado">
      <formula>LEFT(H38,LEN("Aprobado"))="Aprobado"</formula>
    </cfRule>
    <cfRule type="containsText" dxfId="289" priority="58" operator="containsText" text="No">
      <formula>NOT(ISERROR(SEARCH("No",H38)))</formula>
    </cfRule>
  </conditionalFormatting>
  <conditionalFormatting sqref="G19">
    <cfRule type="expression" dxfId="288" priority="56">
      <formula>F19&lt;&gt;$B$9</formula>
    </cfRule>
  </conditionalFormatting>
  <conditionalFormatting sqref="G20">
    <cfRule type="expression" dxfId="287" priority="55">
      <formula>F20&lt;&gt;$B$9</formula>
    </cfRule>
  </conditionalFormatting>
  <conditionalFormatting sqref="G21">
    <cfRule type="expression" dxfId="286" priority="53">
      <formula>F21&lt;&gt;$B$9</formula>
    </cfRule>
  </conditionalFormatting>
  <conditionalFormatting sqref="G23">
    <cfRule type="expression" dxfId="285" priority="52">
      <formula>F23&lt;&gt;$B$9</formula>
    </cfRule>
  </conditionalFormatting>
  <conditionalFormatting sqref="F25">
    <cfRule type="expression" dxfId="284" priority="51">
      <formula>F25&lt;&gt;#REF!</formula>
    </cfRule>
  </conditionalFormatting>
  <conditionalFormatting sqref="G25">
    <cfRule type="expression" dxfId="283" priority="50">
      <formula>F25&lt;&gt;$B$9</formula>
    </cfRule>
  </conditionalFormatting>
  <conditionalFormatting sqref="F27">
    <cfRule type="expression" dxfId="282" priority="49">
      <formula>F27&lt;&gt;#REF!</formula>
    </cfRule>
  </conditionalFormatting>
  <conditionalFormatting sqref="F28">
    <cfRule type="expression" dxfId="281" priority="47">
      <formula>F28&lt;&gt;#REF!</formula>
    </cfRule>
  </conditionalFormatting>
  <conditionalFormatting sqref="G28">
    <cfRule type="expression" dxfId="280" priority="46">
      <formula>F28&lt;&gt;$B$9</formula>
    </cfRule>
  </conditionalFormatting>
  <conditionalFormatting sqref="F29">
    <cfRule type="expression" dxfId="279" priority="45">
      <formula>F29&lt;&gt;#REF!</formula>
    </cfRule>
  </conditionalFormatting>
  <conditionalFormatting sqref="G29">
    <cfRule type="expression" dxfId="278" priority="44">
      <formula>F29&lt;&gt;$B$9</formula>
    </cfRule>
  </conditionalFormatting>
  <conditionalFormatting sqref="F30">
    <cfRule type="expression" dxfId="277" priority="43">
      <formula>F30&lt;&gt;#REF!</formula>
    </cfRule>
  </conditionalFormatting>
  <conditionalFormatting sqref="F31">
    <cfRule type="expression" dxfId="276" priority="41">
      <formula>F31&lt;&gt;#REF!</formula>
    </cfRule>
  </conditionalFormatting>
  <conditionalFormatting sqref="G31">
    <cfRule type="expression" dxfId="275" priority="40">
      <formula>F31&lt;&gt;$B$9</formula>
    </cfRule>
  </conditionalFormatting>
  <conditionalFormatting sqref="F32">
    <cfRule type="expression" dxfId="274" priority="39">
      <formula>F32&lt;&gt;#REF!</formula>
    </cfRule>
  </conditionalFormatting>
  <conditionalFormatting sqref="G32">
    <cfRule type="expression" dxfId="273" priority="38">
      <formula>F32&lt;&gt;$B$9</formula>
    </cfRule>
  </conditionalFormatting>
  <conditionalFormatting sqref="F33">
    <cfRule type="expression" dxfId="272" priority="37">
      <formula>F33&lt;&gt;#REF!</formula>
    </cfRule>
  </conditionalFormatting>
  <conditionalFormatting sqref="F34">
    <cfRule type="expression" dxfId="271" priority="35">
      <formula>F34&lt;&gt;#REF!</formula>
    </cfRule>
  </conditionalFormatting>
  <conditionalFormatting sqref="G34">
    <cfRule type="expression" dxfId="270" priority="34">
      <formula>F34&lt;&gt;$B$9</formula>
    </cfRule>
  </conditionalFormatting>
  <conditionalFormatting sqref="F35">
    <cfRule type="expression" dxfId="269" priority="33">
      <formula>F35&lt;&gt;#REF!</formula>
    </cfRule>
  </conditionalFormatting>
  <conditionalFormatting sqref="G35">
    <cfRule type="expression" dxfId="268" priority="32">
      <formula>F35&lt;&gt;$B$9</formula>
    </cfRule>
  </conditionalFormatting>
  <conditionalFormatting sqref="F36">
    <cfRule type="expression" dxfId="267" priority="31">
      <formula>F36&lt;&gt;#REF!</formula>
    </cfRule>
  </conditionalFormatting>
  <conditionalFormatting sqref="G36">
    <cfRule type="expression" dxfId="266" priority="30">
      <formula>F36&lt;&gt;$B$9</formula>
    </cfRule>
  </conditionalFormatting>
  <conditionalFormatting sqref="F37">
    <cfRule type="expression" dxfId="265" priority="29">
      <formula>F37&lt;&gt;#REF!</formula>
    </cfRule>
  </conditionalFormatting>
  <conditionalFormatting sqref="G37">
    <cfRule type="expression" dxfId="264" priority="28">
      <formula>F37&lt;&gt;$B$9</formula>
    </cfRule>
  </conditionalFormatting>
  <conditionalFormatting sqref="F38">
    <cfRule type="expression" dxfId="263" priority="27">
      <formula>F38&lt;&gt;#REF!</formula>
    </cfRule>
  </conditionalFormatting>
  <conditionalFormatting sqref="G38">
    <cfRule type="expression" dxfId="262" priority="26">
      <formula>F38&lt;&gt;$B$9</formula>
    </cfRule>
  </conditionalFormatting>
  <conditionalFormatting sqref="A26">
    <cfRule type="expression" dxfId="261" priority="499">
      <formula>C26&lt;&gt;#REF!</formula>
    </cfRule>
  </conditionalFormatting>
  <conditionalFormatting sqref="H20">
    <cfRule type="beginsWith" dxfId="260" priority="23" operator="beginsWith" text="No Aprobado">
      <formula>LEFT(H20,LEN("No Aprobado"))="No Aprobado"</formula>
    </cfRule>
    <cfRule type="endsWith" dxfId="259" priority="24" operator="endsWith" text="Aprobado">
      <formula>RIGHT(H20,LEN("Aprobado"))="Aprobado"</formula>
    </cfRule>
    <cfRule type="beginsWith" dxfId="258" priority="25" operator="beginsWith" text="Aprobado con cambio">
      <formula>LEFT(H20,LEN("Aprobado con cambio"))="Aprobado con cambio"</formula>
    </cfRule>
  </conditionalFormatting>
  <conditionalFormatting sqref="H21">
    <cfRule type="beginsWith" dxfId="257" priority="20" operator="beginsWith" text="No Aprobado">
      <formula>LEFT(H21,LEN("No Aprobado"))="No Aprobado"</formula>
    </cfRule>
    <cfRule type="endsWith" dxfId="256" priority="21" operator="endsWith" text="Aprobado">
      <formula>RIGHT(H21,LEN("Aprobado"))="Aprobado"</formula>
    </cfRule>
    <cfRule type="beginsWith" dxfId="255" priority="22" operator="beginsWith" text="Aprobado con cambio">
      <formula>LEFT(H21,LEN("Aprobado con cambio"))="Aprobado con cambio"</formula>
    </cfRule>
  </conditionalFormatting>
  <conditionalFormatting sqref="H22">
    <cfRule type="beginsWith" dxfId="254" priority="17" operator="beginsWith" text="No Aprobado">
      <formula>LEFT(H22,LEN("No Aprobado"))="No Aprobado"</formula>
    </cfRule>
    <cfRule type="endsWith" dxfId="253" priority="18" operator="endsWith" text="Aprobado">
      <formula>RIGHT(H22,LEN("Aprobado"))="Aprobado"</formula>
    </cfRule>
    <cfRule type="beginsWith" dxfId="252" priority="19" operator="beginsWith" text="Aprobado con cambio">
      <formula>LEFT(H22,LEN("Aprobado con cambio"))="Aprobado con cambio"</formula>
    </cfRule>
  </conditionalFormatting>
  <conditionalFormatting sqref="H23">
    <cfRule type="beginsWith" dxfId="251" priority="14" operator="beginsWith" text="No Aprobado">
      <formula>LEFT(H23,LEN("No Aprobado"))="No Aprobado"</formula>
    </cfRule>
    <cfRule type="endsWith" dxfId="250" priority="15" operator="endsWith" text="Aprobado">
      <formula>RIGHT(H23,LEN("Aprobado"))="Aprobado"</formula>
    </cfRule>
    <cfRule type="beginsWith" dxfId="249" priority="16" operator="beginsWith" text="Aprobado con cambio">
      <formula>LEFT(H23,LEN("Aprobado con cambio"))="Aprobado con cambio"</formula>
    </cfRule>
  </conditionalFormatting>
  <pageMargins left="0.70866141732283472" right="0.70866141732283472" top="0.74803149606299213" bottom="0.74803149606299213" header="0.31496062992125984" footer="0.31496062992125984"/>
  <pageSetup scale="50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opLeftCell="A3" workbookViewId="0">
      <selection activeCell="A16" sqref="A16"/>
    </sheetView>
  </sheetViews>
  <sheetFormatPr defaultColWidth="8.85546875" defaultRowHeight="15" x14ac:dyDescent="0.25"/>
  <cols>
    <col min="1" max="1" width="34" style="1" customWidth="1"/>
    <col min="2" max="5" width="15" style="1" customWidth="1"/>
    <col min="6" max="7" width="10.42578125" style="1" customWidth="1"/>
    <col min="8" max="8" width="12.140625" style="1" customWidth="1"/>
    <col min="9" max="9" width="13.28515625" style="1" hidden="1" customWidth="1"/>
    <col min="10" max="10" width="14.28515625" style="1" customWidth="1"/>
    <col min="11" max="11" width="19.42578125" style="1" customWidth="1"/>
    <col min="12" max="16384" width="8.85546875" style="1"/>
  </cols>
  <sheetData>
    <row r="1" spans="1:17" x14ac:dyDescent="0.25">
      <c r="A1" s="12" t="s">
        <v>132</v>
      </c>
    </row>
    <row r="2" spans="1:17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s="103" customFormat="1" x14ac:dyDescent="0.25">
      <c r="A3" s="111"/>
      <c r="I3" s="110"/>
    </row>
    <row r="4" spans="1:1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6" spans="1:17" x14ac:dyDescent="0.25">
      <c r="A6" s="82" t="s">
        <v>26</v>
      </c>
      <c r="B6" s="206">
        <f>+'6. RECOMENDACIONES cap. 6'!B6</f>
        <v>0</v>
      </c>
      <c r="C6" s="207"/>
      <c r="D6" s="207"/>
      <c r="E6" s="208"/>
      <c r="F6" s="9"/>
      <c r="G6" s="84"/>
      <c r="H6" s="83" t="s">
        <v>29</v>
      </c>
      <c r="I6" s="11">
        <f>'6. RECOMENDACIONES cap. 6'!J6</f>
        <v>0.5</v>
      </c>
      <c r="J6" s="149">
        <f>+I6</f>
        <v>0.5</v>
      </c>
    </row>
    <row r="7" spans="1:17" s="103" customFormat="1" x14ac:dyDescent="0.25">
      <c r="A7" s="82" t="s">
        <v>193</v>
      </c>
      <c r="B7" s="154">
        <f>'1. RECOMENDACIONES cap. 1'!B7</f>
        <v>0</v>
      </c>
      <c r="C7" s="165"/>
      <c r="D7" s="165"/>
      <c r="E7" s="165"/>
      <c r="F7" s="109"/>
      <c r="G7" s="120"/>
      <c r="H7" s="163"/>
      <c r="I7" s="122"/>
      <c r="J7" s="164"/>
    </row>
    <row r="8" spans="1:17" x14ac:dyDescent="0.25">
      <c r="A8" s="82" t="s">
        <v>25</v>
      </c>
      <c r="B8" s="148">
        <f>+'6. RECOMENDACIONES cap. 6'!B8</f>
        <v>0</v>
      </c>
      <c r="C8" s="103"/>
      <c r="D8" s="103"/>
      <c r="E8" s="103"/>
    </row>
    <row r="9" spans="1:17" x14ac:dyDescent="0.25">
      <c r="A9" s="82" t="s">
        <v>24</v>
      </c>
      <c r="B9" s="155">
        <f>+'6. RECOMENDACIONES cap. 6'!B9</f>
        <v>0</v>
      </c>
      <c r="C9" s="103"/>
      <c r="D9" s="103"/>
      <c r="E9" s="103"/>
      <c r="G9" s="10"/>
      <c r="H9" s="10"/>
    </row>
    <row r="10" spans="1:17" x14ac:dyDescent="0.25">
      <c r="A10" s="82" t="s">
        <v>23</v>
      </c>
      <c r="B10" s="209">
        <f>+'6. RECOMENDACIONES cap. 6'!B10</f>
        <v>0</v>
      </c>
      <c r="C10" s="210"/>
      <c r="D10" s="210"/>
      <c r="E10" s="211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17" x14ac:dyDescent="0.25">
      <c r="A11" s="82" t="s">
        <v>21</v>
      </c>
      <c r="B11" s="212">
        <f>+'6. RECOMENDACIONES cap. 6'!B11</f>
        <v>0</v>
      </c>
      <c r="C11" s="213"/>
      <c r="D11" s="213"/>
      <c r="E11" s="214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17" s="103" customFormat="1" x14ac:dyDescent="0.25">
      <c r="B12" s="109"/>
      <c r="C12" s="109"/>
      <c r="D12" s="109"/>
      <c r="E12" s="109"/>
      <c r="F12" s="10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17" s="103" customFormat="1" x14ac:dyDescent="0.25">
      <c r="B13" s="109"/>
      <c r="C13" s="109"/>
      <c r="D13" s="109"/>
      <c r="E13" s="109"/>
      <c r="F13" s="10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17" x14ac:dyDescent="0.25">
      <c r="A14" s="97" t="s">
        <v>188</v>
      </c>
    </row>
    <row r="15" spans="1:17" ht="29.25" customHeight="1" x14ac:dyDescent="0.25">
      <c r="A15" s="200" t="s">
        <v>112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2"/>
    </row>
    <row r="16" spans="1:17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31.5" customHeight="1" x14ac:dyDescent="0.25">
      <c r="B17" s="103"/>
      <c r="C17" s="103"/>
      <c r="D17" s="103"/>
      <c r="E17" s="103"/>
      <c r="F17" s="168" t="s">
        <v>189</v>
      </c>
      <c r="G17" s="169"/>
      <c r="H17" s="169"/>
      <c r="I17" s="170"/>
      <c r="J17" s="19"/>
      <c r="K17" s="7"/>
    </row>
    <row r="18" spans="1:17" ht="30" customHeight="1" x14ac:dyDescent="0.25">
      <c r="A18" s="153" t="s">
        <v>18</v>
      </c>
      <c r="B18" s="203" t="s">
        <v>191</v>
      </c>
      <c r="C18" s="203"/>
      <c r="D18" s="203"/>
      <c r="E18" s="203"/>
      <c r="F18" s="152" t="s">
        <v>17</v>
      </c>
      <c r="G18" s="152" t="s">
        <v>16</v>
      </c>
      <c r="H18" s="152" t="s">
        <v>14</v>
      </c>
      <c r="I18" s="153" t="s">
        <v>13</v>
      </c>
      <c r="J18" s="153" t="s">
        <v>30</v>
      </c>
      <c r="K18" s="147" t="s">
        <v>133</v>
      </c>
      <c r="L18" s="204" t="s">
        <v>12</v>
      </c>
      <c r="M18" s="204"/>
      <c r="N18" s="204"/>
      <c r="O18" s="204"/>
      <c r="P18" s="204"/>
      <c r="Q18" s="204"/>
    </row>
    <row r="19" spans="1:17" ht="30" customHeight="1" x14ac:dyDescent="0.25">
      <c r="A19" s="145" t="str">
        <f>+'6. RECOMENDACIONES cap. 6'!A19</f>
        <v>38. Equipos</v>
      </c>
      <c r="B19" s="199"/>
      <c r="C19" s="199"/>
      <c r="D19" s="199"/>
      <c r="E19" s="199"/>
      <c r="F19" s="143"/>
      <c r="G19" s="143"/>
      <c r="H19" s="143"/>
      <c r="I19" s="105">
        <f t="shared" ref="I19:I48" si="0">SUM(F19:H19)</f>
        <v>0</v>
      </c>
      <c r="J19" s="4">
        <f t="shared" ref="J19:J48" si="1">SUM(F19:G19)</f>
        <v>0</v>
      </c>
      <c r="K19" s="3" t="str">
        <f t="shared" ref="K19:K48" si="2">+IF(F19&gt;=$I$6,"Pasa","No pasa")</f>
        <v>No pasa</v>
      </c>
      <c r="L19" s="193"/>
      <c r="M19" s="194"/>
      <c r="N19" s="194"/>
      <c r="O19" s="194"/>
      <c r="P19" s="194"/>
      <c r="Q19" s="195"/>
    </row>
    <row r="20" spans="1:17" ht="30" customHeight="1" x14ac:dyDescent="0.25">
      <c r="A20" s="156"/>
      <c r="B20" s="199"/>
      <c r="C20" s="199"/>
      <c r="D20" s="199"/>
      <c r="E20" s="199"/>
      <c r="F20" s="143"/>
      <c r="G20" s="143"/>
      <c r="H20" s="143"/>
      <c r="I20" s="105">
        <f t="shared" si="0"/>
        <v>0</v>
      </c>
      <c r="J20" s="4">
        <f t="shared" si="1"/>
        <v>0</v>
      </c>
      <c r="K20" s="3" t="str">
        <f t="shared" si="2"/>
        <v>No pasa</v>
      </c>
      <c r="L20" s="193"/>
      <c r="M20" s="194"/>
      <c r="N20" s="194"/>
      <c r="O20" s="194"/>
      <c r="P20" s="194"/>
      <c r="Q20" s="195"/>
    </row>
    <row r="21" spans="1:17" ht="30" customHeight="1" x14ac:dyDescent="0.25">
      <c r="A21" s="156"/>
      <c r="B21" s="199"/>
      <c r="C21" s="199"/>
      <c r="D21" s="199"/>
      <c r="E21" s="199"/>
      <c r="F21" s="143"/>
      <c r="G21" s="143"/>
      <c r="H21" s="143"/>
      <c r="I21" s="105">
        <f t="shared" si="0"/>
        <v>0</v>
      </c>
      <c r="J21" s="4">
        <f t="shared" si="1"/>
        <v>0</v>
      </c>
      <c r="K21" s="3" t="str">
        <f t="shared" si="2"/>
        <v>No pasa</v>
      </c>
      <c r="L21" s="193"/>
      <c r="M21" s="194"/>
      <c r="N21" s="194"/>
      <c r="O21" s="194"/>
      <c r="P21" s="194"/>
      <c r="Q21" s="195"/>
    </row>
    <row r="22" spans="1:17" ht="30" customHeight="1" x14ac:dyDescent="0.25">
      <c r="A22" s="156"/>
      <c r="B22" s="199"/>
      <c r="C22" s="199"/>
      <c r="D22" s="199"/>
      <c r="E22" s="199"/>
      <c r="F22" s="143"/>
      <c r="G22" s="143"/>
      <c r="H22" s="143"/>
      <c r="I22" s="105">
        <f t="shared" si="0"/>
        <v>0</v>
      </c>
      <c r="J22" s="4">
        <f t="shared" si="1"/>
        <v>0</v>
      </c>
      <c r="K22" s="3" t="str">
        <f t="shared" si="2"/>
        <v>No pasa</v>
      </c>
      <c r="L22" s="193"/>
      <c r="M22" s="194"/>
      <c r="N22" s="194"/>
      <c r="O22" s="194"/>
      <c r="P22" s="194"/>
      <c r="Q22" s="195"/>
    </row>
    <row r="23" spans="1:17" ht="30" customHeight="1" x14ac:dyDescent="0.25">
      <c r="A23" s="156"/>
      <c r="B23" s="199"/>
      <c r="C23" s="199"/>
      <c r="D23" s="199"/>
      <c r="E23" s="199"/>
      <c r="F23" s="143"/>
      <c r="G23" s="143"/>
      <c r="H23" s="143"/>
      <c r="I23" s="105">
        <f t="shared" si="0"/>
        <v>0</v>
      </c>
      <c r="J23" s="4">
        <f t="shared" si="1"/>
        <v>0</v>
      </c>
      <c r="K23" s="3" t="str">
        <f t="shared" si="2"/>
        <v>No pasa</v>
      </c>
      <c r="L23" s="193"/>
      <c r="M23" s="194"/>
      <c r="N23" s="194"/>
      <c r="O23" s="194"/>
      <c r="P23" s="194"/>
      <c r="Q23" s="195"/>
    </row>
    <row r="24" spans="1:17" ht="30" customHeight="1" x14ac:dyDescent="0.25">
      <c r="A24" s="156"/>
      <c r="B24" s="199"/>
      <c r="C24" s="199"/>
      <c r="D24" s="199"/>
      <c r="E24" s="199"/>
      <c r="F24" s="143"/>
      <c r="G24" s="143"/>
      <c r="H24" s="143"/>
      <c r="I24" s="105">
        <f t="shared" si="0"/>
        <v>0</v>
      </c>
      <c r="J24" s="4">
        <f t="shared" si="1"/>
        <v>0</v>
      </c>
      <c r="K24" s="3" t="str">
        <f t="shared" si="2"/>
        <v>No pasa</v>
      </c>
      <c r="L24" s="193"/>
      <c r="M24" s="194"/>
      <c r="N24" s="194"/>
      <c r="O24" s="194"/>
      <c r="P24" s="194"/>
      <c r="Q24" s="195"/>
    </row>
    <row r="25" spans="1:17" ht="30" customHeight="1" x14ac:dyDescent="0.25">
      <c r="A25" s="95" t="str">
        <f>+'6. RECOMENDACIONES cap. 6'!A20</f>
        <v>39. Grupos</v>
      </c>
      <c r="B25" s="205"/>
      <c r="C25" s="205"/>
      <c r="D25" s="205"/>
      <c r="E25" s="205"/>
      <c r="F25" s="112"/>
      <c r="G25" s="112"/>
      <c r="H25" s="112"/>
      <c r="I25" s="105">
        <f t="shared" si="0"/>
        <v>0</v>
      </c>
      <c r="J25" s="154">
        <f t="shared" si="1"/>
        <v>0</v>
      </c>
      <c r="K25" s="3" t="str">
        <f t="shared" si="2"/>
        <v>No pasa</v>
      </c>
      <c r="L25" s="196"/>
      <c r="M25" s="197"/>
      <c r="N25" s="197"/>
      <c r="O25" s="197"/>
      <c r="P25" s="197"/>
      <c r="Q25" s="198"/>
    </row>
    <row r="26" spans="1:17" ht="30" customHeight="1" x14ac:dyDescent="0.25">
      <c r="A26" s="146"/>
      <c r="B26" s="205"/>
      <c r="C26" s="205"/>
      <c r="D26" s="205"/>
      <c r="E26" s="205"/>
      <c r="F26" s="112"/>
      <c r="G26" s="112"/>
      <c r="H26" s="112"/>
      <c r="I26" s="105">
        <f t="shared" si="0"/>
        <v>0</v>
      </c>
      <c r="J26" s="154">
        <f t="shared" si="1"/>
        <v>0</v>
      </c>
      <c r="K26" s="3" t="str">
        <f t="shared" si="2"/>
        <v>No pasa</v>
      </c>
      <c r="L26" s="196"/>
      <c r="M26" s="197"/>
      <c r="N26" s="197"/>
      <c r="O26" s="197"/>
      <c r="P26" s="197"/>
      <c r="Q26" s="198"/>
    </row>
    <row r="27" spans="1:17" ht="30" customHeight="1" x14ac:dyDescent="0.25">
      <c r="A27" s="146"/>
      <c r="B27" s="205"/>
      <c r="C27" s="205"/>
      <c r="D27" s="205"/>
      <c r="E27" s="205"/>
      <c r="F27" s="112"/>
      <c r="G27" s="112"/>
      <c r="H27" s="112"/>
      <c r="I27" s="105">
        <f t="shared" si="0"/>
        <v>0</v>
      </c>
      <c r="J27" s="154">
        <f t="shared" si="1"/>
        <v>0</v>
      </c>
      <c r="K27" s="3" t="str">
        <f t="shared" si="2"/>
        <v>No pasa</v>
      </c>
      <c r="L27" s="196"/>
      <c r="M27" s="197"/>
      <c r="N27" s="197"/>
      <c r="O27" s="197"/>
      <c r="P27" s="197"/>
      <c r="Q27" s="198"/>
    </row>
    <row r="28" spans="1:17" ht="30" customHeight="1" x14ac:dyDescent="0.25">
      <c r="A28" s="146"/>
      <c r="B28" s="205"/>
      <c r="C28" s="205"/>
      <c r="D28" s="205"/>
      <c r="E28" s="205"/>
      <c r="F28" s="112"/>
      <c r="G28" s="112"/>
      <c r="H28" s="112"/>
      <c r="I28" s="105">
        <f t="shared" si="0"/>
        <v>0</v>
      </c>
      <c r="J28" s="154">
        <f t="shared" si="1"/>
        <v>0</v>
      </c>
      <c r="K28" s="3" t="str">
        <f t="shared" si="2"/>
        <v>No pasa</v>
      </c>
      <c r="L28" s="196"/>
      <c r="M28" s="197"/>
      <c r="N28" s="197"/>
      <c r="O28" s="197"/>
      <c r="P28" s="197"/>
      <c r="Q28" s="198"/>
    </row>
    <row r="29" spans="1:17" ht="30" customHeight="1" x14ac:dyDescent="0.25">
      <c r="A29" s="146"/>
      <c r="B29" s="205"/>
      <c r="C29" s="205"/>
      <c r="D29" s="205"/>
      <c r="E29" s="205"/>
      <c r="F29" s="112"/>
      <c r="G29" s="112"/>
      <c r="H29" s="112"/>
      <c r="I29" s="105">
        <f t="shared" si="0"/>
        <v>0</v>
      </c>
      <c r="J29" s="154">
        <f t="shared" si="1"/>
        <v>0</v>
      </c>
      <c r="K29" s="3" t="str">
        <f t="shared" si="2"/>
        <v>No pasa</v>
      </c>
      <c r="L29" s="196"/>
      <c r="M29" s="197"/>
      <c r="N29" s="197"/>
      <c r="O29" s="197"/>
      <c r="P29" s="197"/>
      <c r="Q29" s="198"/>
    </row>
    <row r="30" spans="1:17" ht="30" customHeight="1" x14ac:dyDescent="0.25">
      <c r="A30" s="146"/>
      <c r="B30" s="205"/>
      <c r="C30" s="205"/>
      <c r="D30" s="205"/>
      <c r="E30" s="205"/>
      <c r="F30" s="112"/>
      <c r="G30" s="112"/>
      <c r="H30" s="112"/>
      <c r="I30" s="105">
        <f t="shared" si="0"/>
        <v>0</v>
      </c>
      <c r="J30" s="154">
        <f t="shared" si="1"/>
        <v>0</v>
      </c>
      <c r="K30" s="3" t="str">
        <f t="shared" si="2"/>
        <v>No pasa</v>
      </c>
      <c r="L30" s="196"/>
      <c r="M30" s="197"/>
      <c r="N30" s="197"/>
      <c r="O30" s="197"/>
      <c r="P30" s="197"/>
      <c r="Q30" s="198"/>
    </row>
    <row r="31" spans="1:17" ht="30" customHeight="1" x14ac:dyDescent="0.25">
      <c r="A31" s="145" t="str">
        <f>+'6. RECOMENDACIONES cap. 6'!A21</f>
        <v>40. Secciones</v>
      </c>
      <c r="B31" s="199"/>
      <c r="C31" s="199"/>
      <c r="D31" s="199"/>
      <c r="E31" s="199"/>
      <c r="F31" s="143"/>
      <c r="G31" s="143"/>
      <c r="H31" s="143"/>
      <c r="I31" s="105">
        <f t="shared" si="0"/>
        <v>0</v>
      </c>
      <c r="J31" s="4">
        <f t="shared" si="1"/>
        <v>0</v>
      </c>
      <c r="K31" s="3" t="str">
        <f t="shared" si="2"/>
        <v>No pasa</v>
      </c>
      <c r="L31" s="193"/>
      <c r="M31" s="194"/>
      <c r="N31" s="194"/>
      <c r="O31" s="194"/>
      <c r="P31" s="194"/>
      <c r="Q31" s="195"/>
    </row>
    <row r="32" spans="1:17" ht="30" customHeight="1" x14ac:dyDescent="0.25">
      <c r="A32" s="156"/>
      <c r="B32" s="199"/>
      <c r="C32" s="199"/>
      <c r="D32" s="199"/>
      <c r="E32" s="199"/>
      <c r="F32" s="143"/>
      <c r="G32" s="143"/>
      <c r="H32" s="143"/>
      <c r="I32" s="105">
        <f t="shared" si="0"/>
        <v>0</v>
      </c>
      <c r="J32" s="4">
        <f t="shared" si="1"/>
        <v>0</v>
      </c>
      <c r="K32" s="3" t="str">
        <f t="shared" si="2"/>
        <v>No pasa</v>
      </c>
      <c r="L32" s="193"/>
      <c r="M32" s="194"/>
      <c r="N32" s="194"/>
      <c r="O32" s="194"/>
      <c r="P32" s="194"/>
      <c r="Q32" s="195"/>
    </row>
    <row r="33" spans="1:17" ht="30" customHeight="1" x14ac:dyDescent="0.25">
      <c r="A33" s="156"/>
      <c r="B33" s="199"/>
      <c r="C33" s="199"/>
      <c r="D33" s="199"/>
      <c r="E33" s="199"/>
      <c r="F33" s="143"/>
      <c r="G33" s="143"/>
      <c r="H33" s="143"/>
      <c r="I33" s="105">
        <f t="shared" si="0"/>
        <v>0</v>
      </c>
      <c r="J33" s="4">
        <f t="shared" si="1"/>
        <v>0</v>
      </c>
      <c r="K33" s="3" t="str">
        <f t="shared" si="2"/>
        <v>No pasa</v>
      </c>
      <c r="L33" s="193"/>
      <c r="M33" s="194"/>
      <c r="N33" s="194"/>
      <c r="O33" s="194"/>
      <c r="P33" s="194"/>
      <c r="Q33" s="195"/>
    </row>
    <row r="34" spans="1:17" ht="30" customHeight="1" x14ac:dyDescent="0.25">
      <c r="A34" s="156"/>
      <c r="B34" s="199"/>
      <c r="C34" s="199"/>
      <c r="D34" s="199"/>
      <c r="E34" s="199"/>
      <c r="F34" s="143"/>
      <c r="G34" s="143"/>
      <c r="H34" s="143"/>
      <c r="I34" s="105">
        <f t="shared" si="0"/>
        <v>0</v>
      </c>
      <c r="J34" s="4">
        <f t="shared" si="1"/>
        <v>0</v>
      </c>
      <c r="K34" s="3" t="str">
        <f t="shared" si="2"/>
        <v>No pasa</v>
      </c>
      <c r="L34" s="193"/>
      <c r="M34" s="194"/>
      <c r="N34" s="194"/>
      <c r="O34" s="194"/>
      <c r="P34" s="194"/>
      <c r="Q34" s="195"/>
    </row>
    <row r="35" spans="1:17" ht="30" customHeight="1" x14ac:dyDescent="0.25">
      <c r="A35" s="156"/>
      <c r="B35" s="199"/>
      <c r="C35" s="199"/>
      <c r="D35" s="199"/>
      <c r="E35" s="199"/>
      <c r="F35" s="143"/>
      <c r="G35" s="143"/>
      <c r="H35" s="143"/>
      <c r="I35" s="105">
        <f t="shared" si="0"/>
        <v>0</v>
      </c>
      <c r="J35" s="4">
        <f t="shared" si="1"/>
        <v>0</v>
      </c>
      <c r="K35" s="3" t="str">
        <f t="shared" si="2"/>
        <v>No pasa</v>
      </c>
      <c r="L35" s="193"/>
      <c r="M35" s="194"/>
      <c r="N35" s="194"/>
      <c r="O35" s="194"/>
      <c r="P35" s="194"/>
      <c r="Q35" s="195"/>
    </row>
    <row r="36" spans="1:17" ht="30" customHeight="1" x14ac:dyDescent="0.25">
      <c r="A36" s="156"/>
      <c r="B36" s="199"/>
      <c r="C36" s="199"/>
      <c r="D36" s="199"/>
      <c r="E36" s="199"/>
      <c r="F36" s="143"/>
      <c r="G36" s="143"/>
      <c r="H36" s="143"/>
      <c r="I36" s="105">
        <f t="shared" si="0"/>
        <v>0</v>
      </c>
      <c r="J36" s="4">
        <f t="shared" si="1"/>
        <v>0</v>
      </c>
      <c r="K36" s="3" t="str">
        <f t="shared" si="2"/>
        <v>No pasa</v>
      </c>
      <c r="L36" s="193"/>
      <c r="M36" s="194"/>
      <c r="N36" s="194"/>
      <c r="O36" s="194"/>
      <c r="P36" s="194"/>
      <c r="Q36" s="195"/>
    </row>
    <row r="37" spans="1:17" ht="30" customHeight="1" x14ac:dyDescent="0.25">
      <c r="A37" s="146" t="str">
        <f>+'6. RECOMENDACIONES cap. 6'!A22</f>
        <v>41. El director de sección</v>
      </c>
      <c r="B37" s="205"/>
      <c r="C37" s="205"/>
      <c r="D37" s="205"/>
      <c r="E37" s="205"/>
      <c r="F37" s="112"/>
      <c r="G37" s="112"/>
      <c r="H37" s="112"/>
      <c r="I37" s="105">
        <f t="shared" si="0"/>
        <v>0</v>
      </c>
      <c r="J37" s="154">
        <f t="shared" si="1"/>
        <v>0</v>
      </c>
      <c r="K37" s="3" t="str">
        <f t="shared" si="2"/>
        <v>No pasa</v>
      </c>
      <c r="L37" s="196"/>
      <c r="M37" s="197"/>
      <c r="N37" s="197"/>
      <c r="O37" s="197"/>
      <c r="P37" s="197"/>
      <c r="Q37" s="198"/>
    </row>
    <row r="38" spans="1:17" ht="30" customHeight="1" x14ac:dyDescent="0.25">
      <c r="A38" s="146"/>
      <c r="B38" s="205"/>
      <c r="C38" s="205"/>
      <c r="D38" s="205"/>
      <c r="E38" s="205"/>
      <c r="F38" s="112"/>
      <c r="G38" s="112"/>
      <c r="H38" s="112"/>
      <c r="I38" s="105">
        <f t="shared" si="0"/>
        <v>0</v>
      </c>
      <c r="J38" s="154">
        <f t="shared" si="1"/>
        <v>0</v>
      </c>
      <c r="K38" s="3" t="str">
        <f t="shared" si="2"/>
        <v>No pasa</v>
      </c>
      <c r="L38" s="196"/>
      <c r="M38" s="197"/>
      <c r="N38" s="197"/>
      <c r="O38" s="197"/>
      <c r="P38" s="197"/>
      <c r="Q38" s="198"/>
    </row>
    <row r="39" spans="1:17" ht="30" customHeight="1" x14ac:dyDescent="0.25">
      <c r="A39" s="146"/>
      <c r="B39" s="205"/>
      <c r="C39" s="205"/>
      <c r="D39" s="205"/>
      <c r="E39" s="205"/>
      <c r="F39" s="112"/>
      <c r="G39" s="112"/>
      <c r="H39" s="112"/>
      <c r="I39" s="105">
        <f t="shared" si="0"/>
        <v>0</v>
      </c>
      <c r="J39" s="154">
        <f t="shared" si="1"/>
        <v>0</v>
      </c>
      <c r="K39" s="3" t="str">
        <f t="shared" si="2"/>
        <v>No pasa</v>
      </c>
      <c r="L39" s="196"/>
      <c r="M39" s="197"/>
      <c r="N39" s="197"/>
      <c r="O39" s="197"/>
      <c r="P39" s="197"/>
      <c r="Q39" s="198"/>
    </row>
    <row r="40" spans="1:17" ht="30" customHeight="1" x14ac:dyDescent="0.25">
      <c r="A40" s="146"/>
      <c r="B40" s="205"/>
      <c r="C40" s="205"/>
      <c r="D40" s="205"/>
      <c r="E40" s="205"/>
      <c r="F40" s="112"/>
      <c r="G40" s="112"/>
      <c r="H40" s="112"/>
      <c r="I40" s="105">
        <f t="shared" si="0"/>
        <v>0</v>
      </c>
      <c r="J40" s="154">
        <f t="shared" si="1"/>
        <v>0</v>
      </c>
      <c r="K40" s="3" t="str">
        <f t="shared" si="2"/>
        <v>No pasa</v>
      </c>
      <c r="L40" s="196"/>
      <c r="M40" s="197"/>
      <c r="N40" s="197"/>
      <c r="O40" s="197"/>
      <c r="P40" s="197"/>
      <c r="Q40" s="198"/>
    </row>
    <row r="41" spans="1:17" ht="30" customHeight="1" x14ac:dyDescent="0.25">
      <c r="A41" s="146"/>
      <c r="B41" s="205"/>
      <c r="C41" s="205"/>
      <c r="D41" s="205"/>
      <c r="E41" s="205"/>
      <c r="F41" s="112"/>
      <c r="G41" s="112"/>
      <c r="H41" s="112"/>
      <c r="I41" s="105">
        <f t="shared" si="0"/>
        <v>0</v>
      </c>
      <c r="J41" s="154">
        <f t="shared" si="1"/>
        <v>0</v>
      </c>
      <c r="K41" s="3" t="str">
        <f t="shared" si="2"/>
        <v>No pasa</v>
      </c>
      <c r="L41" s="196"/>
      <c r="M41" s="197"/>
      <c r="N41" s="197"/>
      <c r="O41" s="197"/>
      <c r="P41" s="197"/>
      <c r="Q41" s="198"/>
    </row>
    <row r="42" spans="1:17" ht="30" customHeight="1" x14ac:dyDescent="0.25">
      <c r="A42" s="146"/>
      <c r="B42" s="205"/>
      <c r="C42" s="205"/>
      <c r="D42" s="205"/>
      <c r="E42" s="205"/>
      <c r="F42" s="112"/>
      <c r="G42" s="112"/>
      <c r="H42" s="112"/>
      <c r="I42" s="105">
        <f t="shared" si="0"/>
        <v>0</v>
      </c>
      <c r="J42" s="154">
        <f t="shared" si="1"/>
        <v>0</v>
      </c>
      <c r="K42" s="3" t="str">
        <f t="shared" si="2"/>
        <v>No pasa</v>
      </c>
      <c r="L42" s="196"/>
      <c r="M42" s="197"/>
      <c r="N42" s="197"/>
      <c r="O42" s="197"/>
      <c r="P42" s="197"/>
      <c r="Q42" s="198"/>
    </row>
    <row r="43" spans="1:17" ht="30" customHeight="1" x14ac:dyDescent="0.25">
      <c r="A43" s="96" t="str">
        <f>+'6. RECOMENDACIONES cap. 6'!A23</f>
        <v>42. Los formadores</v>
      </c>
      <c r="B43" s="199"/>
      <c r="C43" s="199"/>
      <c r="D43" s="199"/>
      <c r="E43" s="199"/>
      <c r="F43" s="143"/>
      <c r="G43" s="143"/>
      <c r="H43" s="143"/>
      <c r="I43" s="105">
        <f t="shared" si="0"/>
        <v>0</v>
      </c>
      <c r="J43" s="4">
        <f t="shared" si="1"/>
        <v>0</v>
      </c>
      <c r="K43" s="3" t="str">
        <f t="shared" si="2"/>
        <v>No pasa</v>
      </c>
      <c r="L43" s="193"/>
      <c r="M43" s="194"/>
      <c r="N43" s="194"/>
      <c r="O43" s="194"/>
      <c r="P43" s="194"/>
      <c r="Q43" s="195"/>
    </row>
    <row r="44" spans="1:17" ht="30" customHeight="1" x14ac:dyDescent="0.25">
      <c r="A44" s="156"/>
      <c r="B44" s="199"/>
      <c r="C44" s="199"/>
      <c r="D44" s="199"/>
      <c r="E44" s="199"/>
      <c r="F44" s="143"/>
      <c r="G44" s="143"/>
      <c r="H44" s="143"/>
      <c r="I44" s="105">
        <f t="shared" si="0"/>
        <v>0</v>
      </c>
      <c r="J44" s="4">
        <f t="shared" si="1"/>
        <v>0</v>
      </c>
      <c r="K44" s="3" t="str">
        <f t="shared" si="2"/>
        <v>No pasa</v>
      </c>
      <c r="L44" s="193"/>
      <c r="M44" s="194"/>
      <c r="N44" s="194"/>
      <c r="O44" s="194"/>
      <c r="P44" s="194"/>
      <c r="Q44" s="195"/>
    </row>
    <row r="45" spans="1:17" ht="30" customHeight="1" x14ac:dyDescent="0.25">
      <c r="A45" s="156"/>
      <c r="B45" s="199"/>
      <c r="C45" s="199"/>
      <c r="D45" s="199"/>
      <c r="E45" s="199"/>
      <c r="F45" s="143"/>
      <c r="G45" s="143"/>
      <c r="H45" s="143"/>
      <c r="I45" s="105">
        <f t="shared" si="0"/>
        <v>0</v>
      </c>
      <c r="J45" s="4">
        <f t="shared" si="1"/>
        <v>0</v>
      </c>
      <c r="K45" s="3" t="str">
        <f t="shared" si="2"/>
        <v>No pasa</v>
      </c>
      <c r="L45" s="193"/>
      <c r="M45" s="194"/>
      <c r="N45" s="194"/>
      <c r="O45" s="194"/>
      <c r="P45" s="194"/>
      <c r="Q45" s="195"/>
    </row>
    <row r="46" spans="1:17" ht="30" customHeight="1" x14ac:dyDescent="0.25">
      <c r="A46" s="156"/>
      <c r="B46" s="199"/>
      <c r="C46" s="199"/>
      <c r="D46" s="199"/>
      <c r="E46" s="199"/>
      <c r="F46" s="143"/>
      <c r="G46" s="143"/>
      <c r="H46" s="143"/>
      <c r="I46" s="105">
        <f t="shared" si="0"/>
        <v>0</v>
      </c>
      <c r="J46" s="4">
        <f t="shared" si="1"/>
        <v>0</v>
      </c>
      <c r="K46" s="3" t="str">
        <f t="shared" si="2"/>
        <v>No pasa</v>
      </c>
      <c r="L46" s="193"/>
      <c r="M46" s="194"/>
      <c r="N46" s="194"/>
      <c r="O46" s="194"/>
      <c r="P46" s="194"/>
      <c r="Q46" s="195"/>
    </row>
    <row r="47" spans="1:17" ht="30" customHeight="1" x14ac:dyDescent="0.25">
      <c r="A47" s="156"/>
      <c r="B47" s="199"/>
      <c r="C47" s="199"/>
      <c r="D47" s="199"/>
      <c r="E47" s="199"/>
      <c r="F47" s="143"/>
      <c r="G47" s="143"/>
      <c r="H47" s="143"/>
      <c r="I47" s="105">
        <f t="shared" si="0"/>
        <v>0</v>
      </c>
      <c r="J47" s="4">
        <f t="shared" si="1"/>
        <v>0</v>
      </c>
      <c r="K47" s="3" t="str">
        <f t="shared" si="2"/>
        <v>No pasa</v>
      </c>
      <c r="L47" s="193"/>
      <c r="M47" s="194"/>
      <c r="N47" s="194"/>
      <c r="O47" s="194"/>
      <c r="P47" s="194"/>
      <c r="Q47" s="195"/>
    </row>
    <row r="48" spans="1:17" ht="30" customHeight="1" x14ac:dyDescent="0.25">
      <c r="A48" s="156"/>
      <c r="B48" s="199"/>
      <c r="C48" s="199"/>
      <c r="D48" s="199"/>
      <c r="E48" s="199"/>
      <c r="F48" s="143"/>
      <c r="G48" s="143"/>
      <c r="H48" s="143"/>
      <c r="I48" s="105">
        <f t="shared" si="0"/>
        <v>0</v>
      </c>
      <c r="J48" s="4">
        <f t="shared" si="1"/>
        <v>0</v>
      </c>
      <c r="K48" s="3" t="str">
        <f t="shared" si="2"/>
        <v>No pasa</v>
      </c>
      <c r="L48" s="193"/>
      <c r="M48" s="194"/>
      <c r="N48" s="194"/>
      <c r="O48" s="194"/>
      <c r="P48" s="194"/>
      <c r="Q48" s="195"/>
    </row>
    <row r="50" spans="1:17" s="103" customFormat="1" ht="15.75" x14ac:dyDescent="0.25">
      <c r="A50" s="177" t="s">
        <v>0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</sheetData>
  <mergeCells count="74">
    <mergeCell ref="A50:Q50"/>
    <mergeCell ref="A2:Q2"/>
    <mergeCell ref="G10:H11"/>
    <mergeCell ref="I10:P11"/>
    <mergeCell ref="G12:H13"/>
    <mergeCell ref="I12:P13"/>
    <mergeCell ref="B6:E6"/>
    <mergeCell ref="B10:E10"/>
    <mergeCell ref="B11:E11"/>
    <mergeCell ref="B46:E46"/>
    <mergeCell ref="B47:E47"/>
    <mergeCell ref="B48:E48"/>
    <mergeCell ref="B40:E40"/>
    <mergeCell ref="B41:E41"/>
    <mergeCell ref="B42:E42"/>
    <mergeCell ref="B43:E43"/>
    <mergeCell ref="B44:E44"/>
    <mergeCell ref="B45:E45"/>
    <mergeCell ref="B39:E39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L27:Q27"/>
    <mergeCell ref="L22:Q22"/>
    <mergeCell ref="L23:Q23"/>
    <mergeCell ref="L24:Q24"/>
    <mergeCell ref="B22:E22"/>
    <mergeCell ref="B23:E23"/>
    <mergeCell ref="B24:E24"/>
    <mergeCell ref="B27:E27"/>
    <mergeCell ref="B26:E26"/>
    <mergeCell ref="A4:Q4"/>
    <mergeCell ref="A15:Q15"/>
    <mergeCell ref="F17:I17"/>
    <mergeCell ref="L25:Q25"/>
    <mergeCell ref="L26:Q26"/>
    <mergeCell ref="L18:Q18"/>
    <mergeCell ref="L19:Q19"/>
    <mergeCell ref="L20:Q20"/>
    <mergeCell ref="L21:Q21"/>
    <mergeCell ref="B18:E18"/>
    <mergeCell ref="B19:E19"/>
    <mergeCell ref="B20:E20"/>
    <mergeCell ref="B21:E21"/>
    <mergeCell ref="B25:E25"/>
    <mergeCell ref="L28:Q28"/>
    <mergeCell ref="L29:Q29"/>
    <mergeCell ref="L30:Q30"/>
    <mergeCell ref="L31:Q31"/>
    <mergeCell ref="L32:Q32"/>
    <mergeCell ref="L33:Q33"/>
    <mergeCell ref="L34:Q34"/>
    <mergeCell ref="L35:Q35"/>
    <mergeCell ref="L36:Q36"/>
    <mergeCell ref="L37:Q37"/>
    <mergeCell ref="L38:Q38"/>
    <mergeCell ref="L39:Q39"/>
    <mergeCell ref="L45:Q45"/>
    <mergeCell ref="L46:Q46"/>
    <mergeCell ref="L47:Q47"/>
    <mergeCell ref="L48:Q48"/>
    <mergeCell ref="L40:Q40"/>
    <mergeCell ref="L41:Q41"/>
    <mergeCell ref="L42:Q42"/>
    <mergeCell ref="L43:Q43"/>
    <mergeCell ref="L44:Q44"/>
  </mergeCells>
  <conditionalFormatting sqref="J19">
    <cfRule type="expression" dxfId="248" priority="94">
      <formula>I19&lt;&gt;$B$9</formula>
    </cfRule>
  </conditionalFormatting>
  <conditionalFormatting sqref="K19">
    <cfRule type="beginsWith" dxfId="247" priority="95" operator="beginsWith" text="No pasa">
      <formula>LEFT(K19,LEN("No pasa"))="No pasa"</formula>
    </cfRule>
    <cfRule type="endsWith" dxfId="246" priority="96" operator="endsWith" text="Pasa">
      <formula>RIGHT(K19,LEN("Pasa"))="Pasa"</formula>
    </cfRule>
  </conditionalFormatting>
  <conditionalFormatting sqref="J20">
    <cfRule type="expression" dxfId="245" priority="88">
      <formula>I20&lt;&gt;$B$9</formula>
    </cfRule>
  </conditionalFormatting>
  <conditionalFormatting sqref="K20">
    <cfRule type="beginsWith" dxfId="244" priority="89" operator="beginsWith" text="No pasa">
      <formula>LEFT(K20,LEN("No pasa"))="No pasa"</formula>
    </cfRule>
    <cfRule type="endsWith" dxfId="243" priority="90" operator="endsWith" text="Pasa">
      <formula>RIGHT(K20,LEN("Pasa"))="Pasa"</formula>
    </cfRule>
  </conditionalFormatting>
  <conditionalFormatting sqref="J21">
    <cfRule type="expression" dxfId="242" priority="82">
      <formula>I21&lt;&gt;$B$9</formula>
    </cfRule>
  </conditionalFormatting>
  <conditionalFormatting sqref="K21">
    <cfRule type="beginsWith" dxfId="241" priority="83" operator="beginsWith" text="No pasa">
      <formula>LEFT(K21,LEN("No pasa"))="No pasa"</formula>
    </cfRule>
    <cfRule type="endsWith" dxfId="240" priority="84" operator="endsWith" text="Pasa">
      <formula>RIGHT(K21,LEN("Pasa"))="Pasa"</formula>
    </cfRule>
  </conditionalFormatting>
  <conditionalFormatting sqref="J22">
    <cfRule type="expression" dxfId="239" priority="79">
      <formula>I22&lt;&gt;$B$9</formula>
    </cfRule>
  </conditionalFormatting>
  <conditionalFormatting sqref="K22">
    <cfRule type="beginsWith" dxfId="238" priority="80" operator="beginsWith" text="No pasa">
      <formula>LEFT(K22,LEN("No pasa"))="No pasa"</formula>
    </cfRule>
    <cfRule type="endsWith" dxfId="237" priority="81" operator="endsWith" text="Pasa">
      <formula>RIGHT(K22,LEN("Pasa"))="Pasa"</formula>
    </cfRule>
  </conditionalFormatting>
  <conditionalFormatting sqref="J23">
    <cfRule type="expression" dxfId="236" priority="76">
      <formula>I23&lt;&gt;$B$9</formula>
    </cfRule>
  </conditionalFormatting>
  <conditionalFormatting sqref="K23">
    <cfRule type="beginsWith" dxfId="235" priority="77" operator="beginsWith" text="No pasa">
      <formula>LEFT(K23,LEN("No pasa"))="No pasa"</formula>
    </cfRule>
    <cfRule type="endsWith" dxfId="234" priority="78" operator="endsWith" text="Pasa">
      <formula>RIGHT(K23,LEN("Pasa"))="Pasa"</formula>
    </cfRule>
  </conditionalFormatting>
  <conditionalFormatting sqref="J24">
    <cfRule type="expression" dxfId="233" priority="73">
      <formula>I24&lt;&gt;$B$9</formula>
    </cfRule>
  </conditionalFormatting>
  <conditionalFormatting sqref="K24">
    <cfRule type="beginsWith" dxfId="232" priority="74" operator="beginsWith" text="No pasa">
      <formula>LEFT(K24,LEN("No pasa"))="No pasa"</formula>
    </cfRule>
    <cfRule type="endsWith" dxfId="231" priority="75" operator="endsWith" text="Pasa">
      <formula>RIGHT(K24,LEN("Pasa"))="Pasa"</formula>
    </cfRule>
  </conditionalFormatting>
  <conditionalFormatting sqref="J25">
    <cfRule type="expression" dxfId="230" priority="70">
      <formula>I25&lt;&gt;$B$9</formula>
    </cfRule>
  </conditionalFormatting>
  <conditionalFormatting sqref="K25">
    <cfRule type="beginsWith" dxfId="229" priority="71" operator="beginsWith" text="No pasa">
      <formula>LEFT(K25,LEN("No pasa"))="No pasa"</formula>
    </cfRule>
    <cfRule type="endsWith" dxfId="228" priority="72" operator="endsWith" text="Pasa">
      <formula>RIGHT(K25,LEN("Pasa"))="Pasa"</formula>
    </cfRule>
  </conditionalFormatting>
  <conditionalFormatting sqref="J26">
    <cfRule type="expression" dxfId="227" priority="67">
      <formula>I26&lt;&gt;$B$9</formula>
    </cfRule>
  </conditionalFormatting>
  <conditionalFormatting sqref="K26">
    <cfRule type="beginsWith" dxfId="226" priority="68" operator="beginsWith" text="No pasa">
      <formula>LEFT(K26,LEN("No pasa"))="No pasa"</formula>
    </cfRule>
    <cfRule type="endsWith" dxfId="225" priority="69" operator="endsWith" text="Pasa">
      <formula>RIGHT(K26,LEN("Pasa"))="Pasa"</formula>
    </cfRule>
  </conditionalFormatting>
  <conditionalFormatting sqref="J27">
    <cfRule type="expression" dxfId="224" priority="64">
      <formula>I27&lt;&gt;$B$9</formula>
    </cfRule>
  </conditionalFormatting>
  <conditionalFormatting sqref="K27">
    <cfRule type="beginsWith" dxfId="223" priority="65" operator="beginsWith" text="No pasa">
      <formula>LEFT(K27,LEN("No pasa"))="No pasa"</formula>
    </cfRule>
    <cfRule type="endsWith" dxfId="222" priority="66" operator="endsWith" text="Pasa">
      <formula>RIGHT(K27,LEN("Pasa"))="Pasa"</formula>
    </cfRule>
  </conditionalFormatting>
  <conditionalFormatting sqref="J28">
    <cfRule type="expression" dxfId="221" priority="61">
      <formula>I28&lt;&gt;$B$9</formula>
    </cfRule>
  </conditionalFormatting>
  <conditionalFormatting sqref="K28">
    <cfRule type="beginsWith" dxfId="220" priority="62" operator="beginsWith" text="No pasa">
      <formula>LEFT(K28,LEN("No pasa"))="No pasa"</formula>
    </cfRule>
    <cfRule type="endsWith" dxfId="219" priority="63" operator="endsWith" text="Pasa">
      <formula>RIGHT(K28,LEN("Pasa"))="Pasa"</formula>
    </cfRule>
  </conditionalFormatting>
  <conditionalFormatting sqref="J29">
    <cfRule type="expression" dxfId="218" priority="58">
      <formula>I29&lt;&gt;$B$9</formula>
    </cfRule>
  </conditionalFormatting>
  <conditionalFormatting sqref="K29">
    <cfRule type="beginsWith" dxfId="217" priority="59" operator="beginsWith" text="No pasa">
      <formula>LEFT(K29,LEN("No pasa"))="No pasa"</formula>
    </cfRule>
    <cfRule type="endsWith" dxfId="216" priority="60" operator="endsWith" text="Pasa">
      <formula>RIGHT(K29,LEN("Pasa"))="Pasa"</formula>
    </cfRule>
  </conditionalFormatting>
  <conditionalFormatting sqref="J30">
    <cfRule type="expression" dxfId="215" priority="55">
      <formula>I30&lt;&gt;$B$9</formula>
    </cfRule>
  </conditionalFormatting>
  <conditionalFormatting sqref="K30">
    <cfRule type="beginsWith" dxfId="214" priority="56" operator="beginsWith" text="No pasa">
      <formula>LEFT(K30,LEN("No pasa"))="No pasa"</formula>
    </cfRule>
    <cfRule type="endsWith" dxfId="213" priority="57" operator="endsWith" text="Pasa">
      <formula>RIGHT(K30,LEN("Pasa"))="Pasa"</formula>
    </cfRule>
  </conditionalFormatting>
  <conditionalFormatting sqref="J31">
    <cfRule type="expression" dxfId="212" priority="52">
      <formula>I31&lt;&gt;$B$9</formula>
    </cfRule>
  </conditionalFormatting>
  <conditionalFormatting sqref="K31">
    <cfRule type="beginsWith" dxfId="211" priority="53" operator="beginsWith" text="No pasa">
      <formula>LEFT(K31,LEN("No pasa"))="No pasa"</formula>
    </cfRule>
    <cfRule type="endsWith" dxfId="210" priority="54" operator="endsWith" text="Pasa">
      <formula>RIGHT(K31,LEN("Pasa"))="Pasa"</formula>
    </cfRule>
  </conditionalFormatting>
  <conditionalFormatting sqref="J32">
    <cfRule type="expression" dxfId="209" priority="49">
      <formula>I32&lt;&gt;$B$9</formula>
    </cfRule>
  </conditionalFormatting>
  <conditionalFormatting sqref="K32">
    <cfRule type="beginsWith" dxfId="208" priority="50" operator="beginsWith" text="No pasa">
      <formula>LEFT(K32,LEN("No pasa"))="No pasa"</formula>
    </cfRule>
    <cfRule type="endsWith" dxfId="207" priority="51" operator="endsWith" text="Pasa">
      <formula>RIGHT(K32,LEN("Pasa"))="Pasa"</formula>
    </cfRule>
  </conditionalFormatting>
  <conditionalFormatting sqref="J33">
    <cfRule type="expression" dxfId="206" priority="46">
      <formula>I33&lt;&gt;$B$9</formula>
    </cfRule>
  </conditionalFormatting>
  <conditionalFormatting sqref="K33">
    <cfRule type="beginsWith" dxfId="205" priority="47" operator="beginsWith" text="No pasa">
      <formula>LEFT(K33,LEN("No pasa"))="No pasa"</formula>
    </cfRule>
    <cfRule type="endsWith" dxfId="204" priority="48" operator="endsWith" text="Pasa">
      <formula>RIGHT(K33,LEN("Pasa"))="Pasa"</formula>
    </cfRule>
  </conditionalFormatting>
  <conditionalFormatting sqref="J34">
    <cfRule type="expression" dxfId="203" priority="43">
      <formula>I34&lt;&gt;$B$9</formula>
    </cfRule>
  </conditionalFormatting>
  <conditionalFormatting sqref="K34">
    <cfRule type="beginsWith" dxfId="202" priority="44" operator="beginsWith" text="No pasa">
      <formula>LEFT(K34,LEN("No pasa"))="No pasa"</formula>
    </cfRule>
    <cfRule type="endsWith" dxfId="201" priority="45" operator="endsWith" text="Pasa">
      <formula>RIGHT(K34,LEN("Pasa"))="Pasa"</formula>
    </cfRule>
  </conditionalFormatting>
  <conditionalFormatting sqref="J35">
    <cfRule type="expression" dxfId="200" priority="40">
      <formula>I35&lt;&gt;$B$9</formula>
    </cfRule>
  </conditionalFormatting>
  <conditionalFormatting sqref="K35">
    <cfRule type="beginsWith" dxfId="199" priority="41" operator="beginsWith" text="No pasa">
      <formula>LEFT(K35,LEN("No pasa"))="No pasa"</formula>
    </cfRule>
    <cfRule type="endsWith" dxfId="198" priority="42" operator="endsWith" text="Pasa">
      <formula>RIGHT(K35,LEN("Pasa"))="Pasa"</formula>
    </cfRule>
  </conditionalFormatting>
  <conditionalFormatting sqref="J36">
    <cfRule type="expression" dxfId="197" priority="37">
      <formula>I36&lt;&gt;$B$9</formula>
    </cfRule>
  </conditionalFormatting>
  <conditionalFormatting sqref="K36">
    <cfRule type="beginsWith" dxfId="196" priority="38" operator="beginsWith" text="No pasa">
      <formula>LEFT(K36,LEN("No pasa"))="No pasa"</formula>
    </cfRule>
    <cfRule type="endsWith" dxfId="195" priority="39" operator="endsWith" text="Pasa">
      <formula>RIGHT(K36,LEN("Pasa"))="Pasa"</formula>
    </cfRule>
  </conditionalFormatting>
  <conditionalFormatting sqref="J37">
    <cfRule type="expression" dxfId="194" priority="34">
      <formula>I37&lt;&gt;$B$9</formula>
    </cfRule>
  </conditionalFormatting>
  <conditionalFormatting sqref="K37">
    <cfRule type="beginsWith" dxfId="193" priority="35" operator="beginsWith" text="No pasa">
      <formula>LEFT(K37,LEN("No pasa"))="No pasa"</formula>
    </cfRule>
    <cfRule type="endsWith" dxfId="192" priority="36" operator="endsWith" text="Pasa">
      <formula>RIGHT(K37,LEN("Pasa"))="Pasa"</formula>
    </cfRule>
  </conditionalFormatting>
  <conditionalFormatting sqref="J38">
    <cfRule type="expression" dxfId="191" priority="31">
      <formula>I38&lt;&gt;$B$9</formula>
    </cfRule>
  </conditionalFormatting>
  <conditionalFormatting sqref="K38">
    <cfRule type="beginsWith" dxfId="190" priority="32" operator="beginsWith" text="No pasa">
      <formula>LEFT(K38,LEN("No pasa"))="No pasa"</formula>
    </cfRule>
    <cfRule type="endsWith" dxfId="189" priority="33" operator="endsWith" text="Pasa">
      <formula>RIGHT(K38,LEN("Pasa"))="Pasa"</formula>
    </cfRule>
  </conditionalFormatting>
  <conditionalFormatting sqref="J39">
    <cfRule type="expression" dxfId="188" priority="28">
      <formula>I39&lt;&gt;$B$9</formula>
    </cfRule>
  </conditionalFormatting>
  <conditionalFormatting sqref="K39">
    <cfRule type="beginsWith" dxfId="187" priority="29" operator="beginsWith" text="No pasa">
      <formula>LEFT(K39,LEN("No pasa"))="No pasa"</formula>
    </cfRule>
    <cfRule type="endsWith" dxfId="186" priority="30" operator="endsWith" text="Pasa">
      <formula>RIGHT(K39,LEN("Pasa"))="Pasa"</formula>
    </cfRule>
  </conditionalFormatting>
  <conditionalFormatting sqref="J40">
    <cfRule type="expression" dxfId="185" priority="25">
      <formula>I40&lt;&gt;$B$9</formula>
    </cfRule>
  </conditionalFormatting>
  <conditionalFormatting sqref="K40">
    <cfRule type="beginsWith" dxfId="184" priority="26" operator="beginsWith" text="No pasa">
      <formula>LEFT(K40,LEN("No pasa"))="No pasa"</formula>
    </cfRule>
    <cfRule type="endsWith" dxfId="183" priority="27" operator="endsWith" text="Pasa">
      <formula>RIGHT(K40,LEN("Pasa"))="Pasa"</formula>
    </cfRule>
  </conditionalFormatting>
  <conditionalFormatting sqref="J41">
    <cfRule type="expression" dxfId="182" priority="22">
      <formula>I41&lt;&gt;$B$9</formula>
    </cfRule>
  </conditionalFormatting>
  <conditionalFormatting sqref="K41">
    <cfRule type="beginsWith" dxfId="181" priority="23" operator="beginsWith" text="No pasa">
      <formula>LEFT(K41,LEN("No pasa"))="No pasa"</formula>
    </cfRule>
    <cfRule type="endsWith" dxfId="180" priority="24" operator="endsWith" text="Pasa">
      <formula>RIGHT(K41,LEN("Pasa"))="Pasa"</formula>
    </cfRule>
  </conditionalFormatting>
  <conditionalFormatting sqref="J42">
    <cfRule type="expression" dxfId="179" priority="19">
      <formula>I42&lt;&gt;$B$9</formula>
    </cfRule>
  </conditionalFormatting>
  <conditionalFormatting sqref="K42">
    <cfRule type="beginsWith" dxfId="178" priority="20" operator="beginsWith" text="No pasa">
      <formula>LEFT(K42,LEN("No pasa"))="No pasa"</formula>
    </cfRule>
    <cfRule type="endsWith" dxfId="177" priority="21" operator="endsWith" text="Pasa">
      <formula>RIGHT(K42,LEN("Pasa"))="Pasa"</formula>
    </cfRule>
  </conditionalFormatting>
  <conditionalFormatting sqref="J43">
    <cfRule type="expression" dxfId="176" priority="16">
      <formula>I43&lt;&gt;$B$9</formula>
    </cfRule>
  </conditionalFormatting>
  <conditionalFormatting sqref="K43">
    <cfRule type="beginsWith" dxfId="175" priority="17" operator="beginsWith" text="No pasa">
      <formula>LEFT(K43,LEN("No pasa"))="No pasa"</formula>
    </cfRule>
    <cfRule type="endsWith" dxfId="174" priority="18" operator="endsWith" text="Pasa">
      <formula>RIGHT(K43,LEN("Pasa"))="Pasa"</formula>
    </cfRule>
  </conditionalFormatting>
  <conditionalFormatting sqref="J44">
    <cfRule type="expression" dxfId="173" priority="13">
      <formula>I44&lt;&gt;$B$9</formula>
    </cfRule>
  </conditionalFormatting>
  <conditionalFormatting sqref="K44">
    <cfRule type="beginsWith" dxfId="172" priority="14" operator="beginsWith" text="No pasa">
      <formula>LEFT(K44,LEN("No pasa"))="No pasa"</formula>
    </cfRule>
    <cfRule type="endsWith" dxfId="171" priority="15" operator="endsWith" text="Pasa">
      <formula>RIGHT(K44,LEN("Pasa"))="Pasa"</formula>
    </cfRule>
  </conditionalFormatting>
  <conditionalFormatting sqref="J45">
    <cfRule type="expression" dxfId="170" priority="10">
      <formula>I45&lt;&gt;$B$9</formula>
    </cfRule>
  </conditionalFormatting>
  <conditionalFormatting sqref="K45">
    <cfRule type="beginsWith" dxfId="169" priority="11" operator="beginsWith" text="No pasa">
      <formula>LEFT(K45,LEN("No pasa"))="No pasa"</formula>
    </cfRule>
    <cfRule type="endsWith" dxfId="168" priority="12" operator="endsWith" text="Pasa">
      <formula>RIGHT(K45,LEN("Pasa"))="Pasa"</formula>
    </cfRule>
  </conditionalFormatting>
  <conditionalFormatting sqref="J46">
    <cfRule type="expression" dxfId="167" priority="7">
      <formula>I46&lt;&gt;$B$9</formula>
    </cfRule>
  </conditionalFormatting>
  <conditionalFormatting sqref="K46">
    <cfRule type="beginsWith" dxfId="166" priority="8" operator="beginsWith" text="No pasa">
      <formula>LEFT(K46,LEN("No pasa"))="No pasa"</formula>
    </cfRule>
    <cfRule type="endsWith" dxfId="165" priority="9" operator="endsWith" text="Pasa">
      <formula>RIGHT(K46,LEN("Pasa"))="Pasa"</formula>
    </cfRule>
  </conditionalFormatting>
  <conditionalFormatting sqref="J47">
    <cfRule type="expression" dxfId="164" priority="4">
      <formula>I47&lt;&gt;$B$9</formula>
    </cfRule>
  </conditionalFormatting>
  <conditionalFormatting sqref="K47">
    <cfRule type="beginsWith" dxfId="163" priority="5" operator="beginsWith" text="No pasa">
      <formula>LEFT(K47,LEN("No pasa"))="No pasa"</formula>
    </cfRule>
    <cfRule type="endsWith" dxfId="162" priority="6" operator="endsWith" text="Pasa">
      <formula>RIGHT(K47,LEN("Pasa"))="Pasa"</formula>
    </cfRule>
  </conditionalFormatting>
  <conditionalFormatting sqref="J48">
    <cfRule type="expression" dxfId="161" priority="1">
      <formula>I48&lt;&gt;$B$9</formula>
    </cfRule>
  </conditionalFormatting>
  <conditionalFormatting sqref="K48">
    <cfRule type="beginsWith" dxfId="160" priority="2" operator="beginsWith" text="No pasa">
      <formula>LEFT(K48,LEN("No pasa"))="No pasa"</formula>
    </cfRule>
    <cfRule type="endsWith" dxfId="159" priority="3" operator="endsWith" text="Pasa">
      <formula>RIGHT(K48,LEN("Pasa"))="Pasa"</formula>
    </cfRule>
  </conditionalFormatting>
  <pageMargins left="0.70866141732283472" right="0.70866141732283472" top="0.74803149606299213" bottom="0.74803149606299213" header="0.31496062992125984" footer="0.31496062992125984"/>
  <pageSetup scale="57" fitToHeight="15" orientation="landscape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workbookViewId="0">
      <selection activeCell="I29" sqref="I29"/>
    </sheetView>
  </sheetViews>
  <sheetFormatPr defaultColWidth="8.85546875" defaultRowHeight="15" x14ac:dyDescent="0.25"/>
  <cols>
    <col min="1" max="1" width="38.28515625" style="1" customWidth="1"/>
    <col min="2" max="3" width="10.42578125" style="1" customWidth="1"/>
    <col min="4" max="4" width="12.140625" style="1" customWidth="1"/>
    <col min="5" max="5" width="13.28515625" style="1" hidden="1" customWidth="1"/>
    <col min="6" max="6" width="12.140625" style="1" customWidth="1"/>
    <col min="7" max="7" width="18.140625" style="1" customWidth="1"/>
    <col min="8" max="16" width="8.85546875" style="1"/>
    <col min="17" max="17" width="2" style="10" hidden="1" customWidth="1"/>
    <col min="18" max="21" width="8.85546875" style="10" customWidth="1"/>
    <col min="22" max="16384" width="8.85546875" style="1"/>
  </cols>
  <sheetData>
    <row r="1" spans="1:21" x14ac:dyDescent="0.25">
      <c r="A1" s="12" t="s">
        <v>186</v>
      </c>
    </row>
    <row r="2" spans="1:21" s="103" customFormat="1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94"/>
      <c r="R2" s="94"/>
      <c r="S2" s="110"/>
    </row>
    <row r="3" spans="1:21" s="103" customFormat="1" x14ac:dyDescent="0.25">
      <c r="A3" s="111"/>
      <c r="B3" s="111"/>
      <c r="S3" s="110"/>
    </row>
    <row r="4" spans="1:21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U4" s="10" t="b">
        <f>+ISEVEN($B$9)</f>
        <v>1</v>
      </c>
    </row>
    <row r="6" spans="1:21" x14ac:dyDescent="0.25">
      <c r="A6" s="82" t="s">
        <v>26</v>
      </c>
      <c r="B6" s="79"/>
      <c r="C6" s="80"/>
      <c r="D6" s="81"/>
      <c r="F6" s="9"/>
      <c r="G6" s="84"/>
      <c r="H6" s="83" t="s">
        <v>29</v>
      </c>
      <c r="I6" s="56">
        <f>+IF(U4=TRUE,(B9/2)+1,(B9/2)+0.5)</f>
        <v>1</v>
      </c>
    </row>
    <row r="7" spans="1:21" s="103" customFormat="1" x14ac:dyDescent="0.25">
      <c r="A7" s="82" t="s">
        <v>193</v>
      </c>
      <c r="B7" s="157"/>
      <c r="F7" s="109"/>
      <c r="G7" s="120"/>
      <c r="H7" s="163"/>
      <c r="I7" s="164"/>
      <c r="J7" s="164"/>
      <c r="Q7" s="110"/>
      <c r="R7" s="110"/>
      <c r="S7" s="110"/>
      <c r="T7" s="110"/>
      <c r="U7" s="110"/>
    </row>
    <row r="8" spans="1:21" x14ac:dyDescent="0.25">
      <c r="A8" s="82" t="s">
        <v>25</v>
      </c>
      <c r="B8" s="151"/>
      <c r="C8" s="103"/>
      <c r="D8" s="103"/>
      <c r="E8" s="103"/>
      <c r="G8" s="10"/>
      <c r="H8" s="10"/>
    </row>
    <row r="9" spans="1:21" x14ac:dyDescent="0.25">
      <c r="A9" s="82" t="s">
        <v>24</v>
      </c>
      <c r="B9" s="157"/>
      <c r="C9" s="103"/>
      <c r="D9" s="103"/>
      <c r="E9" s="103"/>
      <c r="G9" s="10"/>
      <c r="H9" s="10"/>
    </row>
    <row r="10" spans="1:21" x14ac:dyDescent="0.25">
      <c r="A10" s="82" t="s">
        <v>23</v>
      </c>
      <c r="B10" s="187"/>
      <c r="C10" s="188"/>
      <c r="D10" s="188"/>
      <c r="E10" s="189"/>
      <c r="F10" s="9"/>
      <c r="G10" s="183" t="s">
        <v>22</v>
      </c>
      <c r="H10" s="183"/>
      <c r="I10" s="182"/>
      <c r="J10" s="182"/>
      <c r="K10" s="182"/>
      <c r="L10" s="182"/>
      <c r="M10" s="182"/>
      <c r="N10" s="182"/>
      <c r="O10" s="182"/>
      <c r="P10" s="182"/>
    </row>
    <row r="11" spans="1:21" x14ac:dyDescent="0.25">
      <c r="A11" s="82" t="s">
        <v>21</v>
      </c>
      <c r="B11" s="190"/>
      <c r="C11" s="191"/>
      <c r="D11" s="191"/>
      <c r="E11" s="192"/>
      <c r="F11" s="9"/>
      <c r="G11" s="183"/>
      <c r="H11" s="183"/>
      <c r="I11" s="182"/>
      <c r="J11" s="182"/>
      <c r="K11" s="182"/>
      <c r="L11" s="182"/>
      <c r="M11" s="182"/>
      <c r="N11" s="182"/>
      <c r="O11" s="182"/>
      <c r="P11" s="182"/>
    </row>
    <row r="12" spans="1:21" x14ac:dyDescent="0.25">
      <c r="F12" s="9"/>
      <c r="G12" s="183" t="s">
        <v>20</v>
      </c>
      <c r="H12" s="183"/>
      <c r="I12" s="182"/>
      <c r="J12" s="182"/>
      <c r="K12" s="182"/>
      <c r="L12" s="182"/>
      <c r="M12" s="182"/>
      <c r="N12" s="182"/>
      <c r="O12" s="182"/>
      <c r="P12" s="182"/>
    </row>
    <row r="13" spans="1:21" x14ac:dyDescent="0.25">
      <c r="E13" s="9"/>
      <c r="F13" s="9"/>
      <c r="G13" s="183"/>
      <c r="H13" s="183"/>
      <c r="I13" s="182"/>
      <c r="J13" s="182"/>
      <c r="K13" s="182"/>
      <c r="L13" s="182"/>
      <c r="M13" s="182"/>
      <c r="N13" s="182"/>
      <c r="O13" s="182"/>
      <c r="P13" s="182"/>
    </row>
    <row r="14" spans="1:21" x14ac:dyDescent="0.25">
      <c r="A14" s="97" t="s">
        <v>188</v>
      </c>
    </row>
    <row r="15" spans="1:21" ht="29.25" customHeight="1" x14ac:dyDescent="0.25">
      <c r="A15" s="180" t="s">
        <v>93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21" ht="21.7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7" ht="34.5" customHeight="1" x14ac:dyDescent="0.25">
      <c r="B17" s="168" t="s">
        <v>94</v>
      </c>
      <c r="C17" s="169"/>
      <c r="D17" s="170"/>
      <c r="E17" s="7"/>
      <c r="F17" s="7"/>
    </row>
    <row r="18" spans="1:17" ht="30" x14ac:dyDescent="0.25">
      <c r="A18" s="147" t="s">
        <v>62</v>
      </c>
      <c r="B18" s="60" t="s">
        <v>17</v>
      </c>
      <c r="C18" s="60" t="s">
        <v>16</v>
      </c>
      <c r="D18" s="60" t="s">
        <v>14</v>
      </c>
      <c r="E18" s="17" t="s">
        <v>13</v>
      </c>
      <c r="F18" s="61" t="s">
        <v>63</v>
      </c>
      <c r="G18" s="147" t="s">
        <v>133</v>
      </c>
      <c r="H18" s="168" t="s">
        <v>12</v>
      </c>
      <c r="I18" s="169"/>
      <c r="J18" s="169"/>
      <c r="K18" s="169"/>
      <c r="L18" s="169"/>
      <c r="M18" s="169"/>
      <c r="N18" s="169"/>
      <c r="O18" s="169"/>
      <c r="P18" s="170"/>
    </row>
    <row r="19" spans="1:17" ht="30" x14ac:dyDescent="0.25">
      <c r="A19" s="20" t="s">
        <v>95</v>
      </c>
      <c r="B19" s="21"/>
      <c r="C19" s="21"/>
      <c r="D19" s="21"/>
      <c r="E19" s="21"/>
      <c r="F19" s="20"/>
      <c r="G19" s="20"/>
      <c r="H19" s="22"/>
      <c r="I19" s="23"/>
      <c r="J19" s="23"/>
      <c r="K19" s="23"/>
      <c r="L19" s="23"/>
      <c r="M19" s="23"/>
      <c r="N19" s="23"/>
      <c r="O19" s="23"/>
      <c r="P19" s="24"/>
    </row>
    <row r="20" spans="1:17" ht="33" customHeight="1" x14ac:dyDescent="0.25">
      <c r="A20" s="16" t="s">
        <v>96</v>
      </c>
      <c r="B20" s="50"/>
      <c r="C20" s="50"/>
      <c r="D20" s="50"/>
      <c r="E20" s="4">
        <f>SUM(B20:D20)</f>
        <v>0</v>
      </c>
      <c r="F20" s="54">
        <f>B20+C20</f>
        <v>0</v>
      </c>
      <c r="G20" s="3" t="str">
        <f>+IF(B20&gt;=$I$6,"Aprobado","No Aprobado")</f>
        <v>No Aprobado</v>
      </c>
      <c r="H20" s="171"/>
      <c r="I20" s="172"/>
      <c r="J20" s="172"/>
      <c r="K20" s="172"/>
      <c r="L20" s="172"/>
      <c r="M20" s="172"/>
      <c r="N20" s="172"/>
      <c r="O20" s="172"/>
      <c r="P20" s="173"/>
      <c r="Q20" s="10">
        <f>+IF(G20&lt;&gt;"Aprobado",1,0)</f>
        <v>1</v>
      </c>
    </row>
    <row r="21" spans="1:17" ht="30" x14ac:dyDescent="0.25">
      <c r="A21" s="16" t="s">
        <v>97</v>
      </c>
      <c r="B21" s="13"/>
      <c r="C21" s="13"/>
      <c r="D21" s="13"/>
      <c r="E21" s="4">
        <f>SUM(B21:D21)</f>
        <v>0</v>
      </c>
      <c r="F21" s="63">
        <f>B21+C21</f>
        <v>0</v>
      </c>
      <c r="G21" s="3" t="str">
        <f>+IF(B21&gt;=$I$6,"Aprobado","No Aprobado")</f>
        <v>No Aprobado</v>
      </c>
      <c r="H21" s="174"/>
      <c r="I21" s="175"/>
      <c r="J21" s="175"/>
      <c r="K21" s="175"/>
      <c r="L21" s="175"/>
      <c r="M21" s="175"/>
      <c r="N21" s="175"/>
      <c r="O21" s="175"/>
      <c r="P21" s="176"/>
      <c r="Q21" s="10">
        <f>+IF(G21&lt;&gt;"Aprobado",1,0)</f>
        <v>1</v>
      </c>
    </row>
    <row r="22" spans="1:17" ht="45" x14ac:dyDescent="0.25">
      <c r="A22" s="20" t="s">
        <v>98</v>
      </c>
      <c r="B22" s="21"/>
      <c r="C22" s="21"/>
      <c r="D22" s="21"/>
      <c r="E22" s="21"/>
      <c r="F22" s="20"/>
      <c r="G22" s="20"/>
      <c r="H22" s="22"/>
      <c r="I22" s="23"/>
      <c r="J22" s="23"/>
      <c r="K22" s="23"/>
      <c r="L22" s="23"/>
      <c r="M22" s="23"/>
      <c r="N22" s="23"/>
      <c r="O22" s="23"/>
      <c r="P22" s="24"/>
    </row>
    <row r="23" spans="1:17" ht="60" x14ac:dyDescent="0.25">
      <c r="A23" s="114" t="s">
        <v>195</v>
      </c>
      <c r="B23" s="50"/>
      <c r="C23" s="50"/>
      <c r="D23" s="50"/>
      <c r="E23" s="4">
        <f t="shared" ref="E23:E24" si="0">SUM(B23:D23)</f>
        <v>0</v>
      </c>
      <c r="F23" s="54">
        <f>B23+C23</f>
        <v>0</v>
      </c>
      <c r="G23" s="3" t="str">
        <f>+IF(B23&gt;=$I$6,"Aprobado","No Aprobado")</f>
        <v>No Aprobado</v>
      </c>
      <c r="H23" s="171"/>
      <c r="I23" s="172"/>
      <c r="J23" s="172"/>
      <c r="K23" s="172"/>
      <c r="L23" s="172"/>
      <c r="M23" s="172"/>
      <c r="N23" s="172"/>
      <c r="O23" s="172"/>
      <c r="P23" s="173"/>
      <c r="Q23" s="10">
        <f>+IF(G23&lt;&gt;"Aprobado",1,0)</f>
        <v>1</v>
      </c>
    </row>
    <row r="24" spans="1:17" ht="60" x14ac:dyDescent="0.25">
      <c r="A24" s="114" t="s">
        <v>196</v>
      </c>
      <c r="B24" s="13"/>
      <c r="C24" s="13"/>
      <c r="D24" s="13"/>
      <c r="E24" s="4">
        <f t="shared" si="0"/>
        <v>0</v>
      </c>
      <c r="F24" s="63">
        <f>B24+C24</f>
        <v>0</v>
      </c>
      <c r="G24" s="3" t="str">
        <f>+IF(B24&gt;=$I$6,"Aprobado","No Aprobado")</f>
        <v>No Aprobado</v>
      </c>
      <c r="H24" s="174"/>
      <c r="I24" s="175"/>
      <c r="J24" s="175"/>
      <c r="K24" s="175"/>
      <c r="L24" s="175"/>
      <c r="M24" s="175"/>
      <c r="N24" s="175"/>
      <c r="O24" s="175"/>
      <c r="P24" s="176"/>
      <c r="Q24" s="10">
        <f>+IF(G24&lt;&gt;"Aprobado",1,0)</f>
        <v>1</v>
      </c>
    </row>
    <row r="27" spans="1:17" ht="15.75" x14ac:dyDescent="0.25">
      <c r="A27" s="177" t="s">
        <v>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</row>
    <row r="28" spans="1:17" x14ac:dyDescent="0.25">
      <c r="A28" s="2"/>
    </row>
    <row r="29" spans="1:17" x14ac:dyDescent="0.25">
      <c r="A29" s="2"/>
    </row>
    <row r="30" spans="1:17" x14ac:dyDescent="0.25">
      <c r="A30" s="2"/>
    </row>
  </sheetData>
  <mergeCells count="16">
    <mergeCell ref="H24:P24"/>
    <mergeCell ref="A27:P27"/>
    <mergeCell ref="I10:P11"/>
    <mergeCell ref="A2:P2"/>
    <mergeCell ref="B10:E10"/>
    <mergeCell ref="B11:E11"/>
    <mergeCell ref="H23:P23"/>
    <mergeCell ref="A4:P4"/>
    <mergeCell ref="A15:P15"/>
    <mergeCell ref="H18:P18"/>
    <mergeCell ref="H20:P20"/>
    <mergeCell ref="H21:P21"/>
    <mergeCell ref="B17:D17"/>
    <mergeCell ref="G12:H13"/>
    <mergeCell ref="I12:P13"/>
    <mergeCell ref="G10:H11"/>
  </mergeCells>
  <conditionalFormatting sqref="G20:G21">
    <cfRule type="beginsWith" dxfId="158" priority="140" operator="beginsWith" text="Aprobado">
      <formula>LEFT(G20,LEN("Aprobado"))="Aprobado"</formula>
    </cfRule>
    <cfRule type="containsText" dxfId="157" priority="141" operator="containsText" text="No">
      <formula>NOT(ISERROR(SEARCH("No",G20)))</formula>
    </cfRule>
  </conditionalFormatting>
  <conditionalFormatting sqref="G23:G24">
    <cfRule type="beginsWith" dxfId="156" priority="136" operator="beginsWith" text="Aprobado">
      <formula>LEFT(G23,LEN("Aprobado"))="Aprobado"</formula>
    </cfRule>
    <cfRule type="containsText" dxfId="155" priority="137" operator="containsText" text="No">
      <formula>NOT(ISERROR(SEARCH("No",G23)))</formula>
    </cfRule>
  </conditionalFormatting>
  <conditionalFormatting sqref="A20:A21">
    <cfRule type="expression" dxfId="154" priority="446">
      <formula>F20&lt;&gt;$B$9</formula>
    </cfRule>
  </conditionalFormatting>
  <conditionalFormatting sqref="E20:E21">
    <cfRule type="expression" dxfId="153" priority="451">
      <formula>E20&lt;&gt;$B$9</formula>
    </cfRule>
  </conditionalFormatting>
  <conditionalFormatting sqref="F20:F21">
    <cfRule type="expression" dxfId="152" priority="456">
      <formula>E20&lt;&gt;$B$9</formula>
    </cfRule>
  </conditionalFormatting>
  <conditionalFormatting sqref="E23:E24">
    <cfRule type="expression" dxfId="151" priority="116">
      <formula>E23&lt;&gt;$B$9</formula>
    </cfRule>
  </conditionalFormatting>
  <conditionalFormatting sqref="F23:F24">
    <cfRule type="expression" dxfId="150" priority="117">
      <formula>E23&lt;&gt;$B$9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5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zoomScaleNormal="100" workbookViewId="0">
      <selection activeCell="H7" sqref="H7"/>
    </sheetView>
  </sheetViews>
  <sheetFormatPr defaultColWidth="8.85546875" defaultRowHeight="15" x14ac:dyDescent="0.25"/>
  <cols>
    <col min="1" max="1" width="37.28515625" style="103" customWidth="1"/>
    <col min="2" max="3" width="10.42578125" style="103" customWidth="1"/>
    <col min="4" max="4" width="12.140625" style="103" customWidth="1"/>
    <col min="5" max="5" width="13.28515625" style="103" hidden="1" customWidth="1"/>
    <col min="6" max="6" width="10.42578125" style="103" customWidth="1"/>
    <col min="7" max="7" width="18.85546875" style="103" customWidth="1"/>
    <col min="8" max="8" width="11.85546875" style="103" customWidth="1"/>
    <col min="9" max="9" width="12.5703125" style="103" hidden="1" customWidth="1"/>
    <col min="10" max="10" width="14.28515625" style="103" customWidth="1"/>
    <col min="11" max="11" width="19.42578125" style="103" customWidth="1"/>
    <col min="12" max="16384" width="8.85546875" style="103"/>
  </cols>
  <sheetData>
    <row r="1" spans="1:27" x14ac:dyDescent="0.25">
      <c r="A1" s="111" t="s">
        <v>187</v>
      </c>
    </row>
    <row r="2" spans="1:27" x14ac:dyDescent="0.25">
      <c r="A2" s="178" t="s">
        <v>101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27" x14ac:dyDescent="0.25">
      <c r="A3" s="111"/>
      <c r="I3" s="110"/>
    </row>
    <row r="4" spans="1:27" ht="26.25" customHeight="1" x14ac:dyDescent="0.4">
      <c r="A4" s="179" t="s">
        <v>92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18"/>
      <c r="O4" s="118"/>
      <c r="P4" s="118"/>
      <c r="Q4" s="118"/>
    </row>
    <row r="6" spans="1:27" x14ac:dyDescent="0.25">
      <c r="A6" s="82" t="s">
        <v>26</v>
      </c>
      <c r="B6" s="184"/>
      <c r="C6" s="185"/>
      <c r="D6" s="185"/>
      <c r="E6" s="186"/>
      <c r="F6" s="109"/>
      <c r="G6" s="84"/>
      <c r="H6" s="83" t="s">
        <v>29</v>
      </c>
      <c r="I6" s="149">
        <f>+IF(I5=TRUE,(B9/2)+1,(B9/2)+0.5)</f>
        <v>0.5</v>
      </c>
      <c r="J6" s="149">
        <f>+I6</f>
        <v>0.5</v>
      </c>
    </row>
    <row r="7" spans="1:27" x14ac:dyDescent="0.25">
      <c r="A7" s="82" t="s">
        <v>193</v>
      </c>
      <c r="B7" s="157"/>
      <c r="F7" s="109"/>
      <c r="G7" s="120"/>
      <c r="H7" s="163"/>
      <c r="I7" s="164"/>
      <c r="J7" s="164"/>
    </row>
    <row r="8" spans="1:27" x14ac:dyDescent="0.25">
      <c r="A8" s="82" t="s">
        <v>25</v>
      </c>
      <c r="B8" s="151"/>
    </row>
    <row r="9" spans="1:27" x14ac:dyDescent="0.25">
      <c r="A9" s="82" t="s">
        <v>24</v>
      </c>
      <c r="B9" s="157"/>
      <c r="G9" s="110"/>
      <c r="H9" s="110"/>
    </row>
    <row r="10" spans="1:27" x14ac:dyDescent="0.25">
      <c r="A10" s="82" t="s">
        <v>23</v>
      </c>
      <c r="B10" s="187"/>
      <c r="C10" s="188"/>
      <c r="D10" s="188"/>
      <c r="E10" s="189"/>
      <c r="F10" s="109"/>
      <c r="G10" s="183" t="s">
        <v>22</v>
      </c>
      <c r="H10" s="183"/>
      <c r="I10" s="101"/>
      <c r="J10" s="217"/>
      <c r="K10" s="218"/>
      <c r="L10" s="218"/>
      <c r="M10" s="219"/>
      <c r="N10" s="119"/>
      <c r="O10" s="119"/>
      <c r="P10" s="119"/>
    </row>
    <row r="11" spans="1:27" x14ac:dyDescent="0.25">
      <c r="A11" s="82" t="s">
        <v>21</v>
      </c>
      <c r="B11" s="190"/>
      <c r="C11" s="191"/>
      <c r="D11" s="191"/>
      <c r="E11" s="192"/>
      <c r="F11" s="109"/>
      <c r="G11" s="183"/>
      <c r="H11" s="183"/>
      <c r="I11" s="99"/>
      <c r="J11" s="220"/>
      <c r="K11" s="221"/>
      <c r="L11" s="221"/>
      <c r="M11" s="222"/>
      <c r="N11" s="119"/>
      <c r="O11" s="119"/>
      <c r="P11" s="119"/>
    </row>
    <row r="12" spans="1:27" x14ac:dyDescent="0.25">
      <c r="F12" s="109"/>
      <c r="G12" s="183" t="s">
        <v>20</v>
      </c>
      <c r="H12" s="183"/>
      <c r="I12" s="99"/>
      <c r="J12" s="217"/>
      <c r="K12" s="218"/>
      <c r="L12" s="218"/>
      <c r="M12" s="219"/>
      <c r="N12" s="119"/>
      <c r="O12" s="119"/>
      <c r="P12" s="119"/>
    </row>
    <row r="13" spans="1:27" x14ac:dyDescent="0.25">
      <c r="C13" s="109"/>
      <c r="D13" s="109"/>
      <c r="E13" s="109"/>
      <c r="F13" s="109"/>
      <c r="G13" s="183"/>
      <c r="H13" s="183"/>
      <c r="I13" s="100"/>
      <c r="J13" s="220"/>
      <c r="K13" s="221"/>
      <c r="L13" s="221"/>
      <c r="M13" s="222"/>
      <c r="N13" s="119"/>
      <c r="O13" s="119"/>
      <c r="P13" s="119"/>
    </row>
    <row r="14" spans="1:27" x14ac:dyDescent="0.25">
      <c r="A14" s="97" t="s">
        <v>188</v>
      </c>
    </row>
    <row r="15" spans="1:27" ht="29.25" customHeight="1" x14ac:dyDescent="0.25">
      <c r="A15" s="200" t="s">
        <v>154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102"/>
      <c r="O15" s="102"/>
      <c r="P15" s="102"/>
      <c r="Q15" s="102"/>
      <c r="R15" s="123"/>
      <c r="S15" s="123"/>
      <c r="T15" s="123"/>
      <c r="U15" s="123"/>
      <c r="V15" s="123"/>
      <c r="W15" s="123"/>
      <c r="X15" s="123"/>
      <c r="Y15" s="123"/>
      <c r="Z15" s="123"/>
      <c r="AA15" s="123"/>
    </row>
    <row r="16" spans="1:27" ht="21.75" customHeight="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1:13" ht="31.5" customHeight="1" x14ac:dyDescent="0.25">
      <c r="B17" s="168" t="s">
        <v>190</v>
      </c>
      <c r="C17" s="169"/>
      <c r="D17" s="169"/>
      <c r="E17" s="170"/>
      <c r="F17" s="117"/>
      <c r="G17" s="107"/>
    </row>
    <row r="18" spans="1:13" ht="30" customHeight="1" x14ac:dyDescent="0.25">
      <c r="A18" s="147" t="s">
        <v>185</v>
      </c>
      <c r="B18" s="152" t="s">
        <v>17</v>
      </c>
      <c r="C18" s="152" t="s">
        <v>16</v>
      </c>
      <c r="D18" s="152" t="s">
        <v>14</v>
      </c>
      <c r="E18" s="153" t="s">
        <v>13</v>
      </c>
      <c r="F18" s="153" t="s">
        <v>30</v>
      </c>
      <c r="G18" s="147" t="s">
        <v>133</v>
      </c>
      <c r="H18" s="168" t="s">
        <v>12</v>
      </c>
      <c r="I18" s="169"/>
      <c r="J18" s="169"/>
      <c r="K18" s="169"/>
      <c r="L18" s="169"/>
      <c r="M18" s="170"/>
    </row>
    <row r="19" spans="1:13" ht="30" customHeight="1" x14ac:dyDescent="0.25">
      <c r="A19" s="158" t="s">
        <v>134</v>
      </c>
      <c r="B19" s="143"/>
      <c r="C19" s="143"/>
      <c r="D19" s="143"/>
      <c r="E19" s="105">
        <f>SUM(B19:D19)</f>
        <v>0</v>
      </c>
      <c r="F19" s="150">
        <f t="shared" ref="F19:F48" si="0">SUM(B19:C19)</f>
        <v>0</v>
      </c>
      <c r="G19" s="104" t="str">
        <f t="shared" ref="G19:G68" si="1">+IF(B19&gt;=$I$6,"Pasa","No pasa")</f>
        <v>No pasa</v>
      </c>
      <c r="H19" s="223"/>
      <c r="I19" s="224"/>
      <c r="J19" s="224"/>
      <c r="K19" s="224"/>
      <c r="L19" s="224"/>
      <c r="M19" s="225"/>
    </row>
    <row r="20" spans="1:13" ht="30" customHeight="1" x14ac:dyDescent="0.25">
      <c r="A20" s="158" t="s">
        <v>135</v>
      </c>
      <c r="B20" s="112"/>
      <c r="C20" s="112"/>
      <c r="D20" s="112"/>
      <c r="E20" s="105">
        <f t="shared" ref="E20:E68" si="2">SUM(B20:D20)</f>
        <v>0</v>
      </c>
      <c r="F20" s="154">
        <f t="shared" si="0"/>
        <v>0</v>
      </c>
      <c r="G20" s="104" t="str">
        <f t="shared" si="1"/>
        <v>No pasa</v>
      </c>
      <c r="H20" s="196"/>
      <c r="I20" s="197"/>
      <c r="J20" s="197"/>
      <c r="K20" s="197"/>
      <c r="L20" s="197"/>
      <c r="M20" s="198"/>
    </row>
    <row r="21" spans="1:13" ht="30" customHeight="1" x14ac:dyDescent="0.25">
      <c r="A21" s="158" t="s">
        <v>136</v>
      </c>
      <c r="B21" s="143"/>
      <c r="C21" s="143"/>
      <c r="D21" s="143"/>
      <c r="E21" s="105">
        <f t="shared" si="2"/>
        <v>0</v>
      </c>
      <c r="F21" s="150">
        <f t="shared" ref="F21" si="3">SUM(B21:C21)</f>
        <v>0</v>
      </c>
      <c r="G21" s="104" t="str">
        <f t="shared" si="1"/>
        <v>No pasa</v>
      </c>
      <c r="H21" s="223"/>
      <c r="I21" s="224"/>
      <c r="J21" s="224"/>
      <c r="K21" s="224"/>
      <c r="L21" s="224"/>
      <c r="M21" s="225"/>
    </row>
    <row r="22" spans="1:13" ht="30" customHeight="1" x14ac:dyDescent="0.25">
      <c r="A22" s="158" t="s">
        <v>137</v>
      </c>
      <c r="B22" s="112"/>
      <c r="C22" s="112"/>
      <c r="D22" s="112"/>
      <c r="E22" s="105">
        <f t="shared" ref="E22" si="4">SUM(B22:D22)</f>
        <v>0</v>
      </c>
      <c r="F22" s="154">
        <f t="shared" si="0"/>
        <v>0</v>
      </c>
      <c r="G22" s="104" t="str">
        <f t="shared" si="1"/>
        <v>No pasa</v>
      </c>
      <c r="H22" s="196"/>
      <c r="I22" s="197"/>
      <c r="J22" s="197"/>
      <c r="K22" s="197"/>
      <c r="L22" s="197"/>
      <c r="M22" s="198"/>
    </row>
    <row r="23" spans="1:13" ht="30" customHeight="1" x14ac:dyDescent="0.25">
      <c r="A23" s="158" t="s">
        <v>138</v>
      </c>
      <c r="B23" s="143"/>
      <c r="C23" s="143"/>
      <c r="D23" s="143"/>
      <c r="E23" s="105">
        <f t="shared" si="2"/>
        <v>0</v>
      </c>
      <c r="F23" s="150">
        <f t="shared" si="0"/>
        <v>0</v>
      </c>
      <c r="G23" s="104" t="str">
        <f t="shared" si="1"/>
        <v>No pasa</v>
      </c>
      <c r="H23" s="223"/>
      <c r="I23" s="224"/>
      <c r="J23" s="224"/>
      <c r="K23" s="224"/>
      <c r="L23" s="224"/>
      <c r="M23" s="225"/>
    </row>
    <row r="24" spans="1:13" ht="30" customHeight="1" x14ac:dyDescent="0.25">
      <c r="A24" s="158" t="s">
        <v>139</v>
      </c>
      <c r="B24" s="112"/>
      <c r="C24" s="112"/>
      <c r="D24" s="112"/>
      <c r="E24" s="105">
        <f t="shared" si="2"/>
        <v>0</v>
      </c>
      <c r="F24" s="154">
        <f t="shared" si="0"/>
        <v>0</v>
      </c>
      <c r="G24" s="104" t="str">
        <f t="shared" si="1"/>
        <v>No pasa</v>
      </c>
      <c r="H24" s="196"/>
      <c r="I24" s="197"/>
      <c r="J24" s="197"/>
      <c r="K24" s="197"/>
      <c r="L24" s="197"/>
      <c r="M24" s="198"/>
    </row>
    <row r="25" spans="1:13" ht="30" customHeight="1" x14ac:dyDescent="0.25">
      <c r="A25" s="158" t="s">
        <v>140</v>
      </c>
      <c r="B25" s="143"/>
      <c r="C25" s="143"/>
      <c r="D25" s="143"/>
      <c r="E25" s="105">
        <f t="shared" si="2"/>
        <v>0</v>
      </c>
      <c r="F25" s="150">
        <f t="shared" si="0"/>
        <v>0</v>
      </c>
      <c r="G25" s="104" t="str">
        <f t="shared" si="1"/>
        <v>No pasa</v>
      </c>
      <c r="H25" s="223"/>
      <c r="I25" s="224"/>
      <c r="J25" s="224"/>
      <c r="K25" s="224"/>
      <c r="L25" s="224"/>
      <c r="M25" s="225"/>
    </row>
    <row r="26" spans="1:13" ht="30" customHeight="1" x14ac:dyDescent="0.25">
      <c r="A26" s="158" t="s">
        <v>141</v>
      </c>
      <c r="B26" s="112"/>
      <c r="C26" s="112"/>
      <c r="D26" s="112"/>
      <c r="E26" s="105">
        <f t="shared" si="2"/>
        <v>0</v>
      </c>
      <c r="F26" s="154">
        <f t="shared" si="0"/>
        <v>0</v>
      </c>
      <c r="G26" s="104" t="str">
        <f t="shared" si="1"/>
        <v>No pasa</v>
      </c>
      <c r="H26" s="196"/>
      <c r="I26" s="197"/>
      <c r="J26" s="197"/>
      <c r="K26" s="197"/>
      <c r="L26" s="197"/>
      <c r="M26" s="198"/>
    </row>
    <row r="27" spans="1:13" ht="30" customHeight="1" x14ac:dyDescent="0.25">
      <c r="A27" s="158" t="s">
        <v>142</v>
      </c>
      <c r="B27" s="143"/>
      <c r="C27" s="143"/>
      <c r="D27" s="143"/>
      <c r="E27" s="105">
        <f t="shared" si="2"/>
        <v>0</v>
      </c>
      <c r="F27" s="150">
        <f t="shared" si="0"/>
        <v>0</v>
      </c>
      <c r="G27" s="104" t="str">
        <f t="shared" si="1"/>
        <v>No pasa</v>
      </c>
      <c r="H27" s="223"/>
      <c r="I27" s="224"/>
      <c r="J27" s="224"/>
      <c r="K27" s="224"/>
      <c r="L27" s="224"/>
      <c r="M27" s="225"/>
    </row>
    <row r="28" spans="1:13" ht="30" customHeight="1" x14ac:dyDescent="0.25">
      <c r="A28" s="158" t="s">
        <v>143</v>
      </c>
      <c r="B28" s="112"/>
      <c r="C28" s="112"/>
      <c r="D28" s="112"/>
      <c r="E28" s="105">
        <f t="shared" si="2"/>
        <v>0</v>
      </c>
      <c r="F28" s="154">
        <f t="shared" si="0"/>
        <v>0</v>
      </c>
      <c r="G28" s="104" t="str">
        <f t="shared" si="1"/>
        <v>No pasa</v>
      </c>
      <c r="H28" s="196"/>
      <c r="I28" s="197"/>
      <c r="J28" s="197"/>
      <c r="K28" s="197"/>
      <c r="L28" s="197"/>
      <c r="M28" s="198"/>
    </row>
    <row r="29" spans="1:13" ht="30" customHeight="1" x14ac:dyDescent="0.25">
      <c r="A29" s="158" t="s">
        <v>144</v>
      </c>
      <c r="B29" s="143"/>
      <c r="C29" s="143"/>
      <c r="D29" s="143"/>
      <c r="E29" s="105">
        <f t="shared" si="2"/>
        <v>0</v>
      </c>
      <c r="F29" s="150">
        <f t="shared" si="0"/>
        <v>0</v>
      </c>
      <c r="G29" s="104" t="str">
        <f t="shared" si="1"/>
        <v>No pasa</v>
      </c>
      <c r="H29" s="223"/>
      <c r="I29" s="224"/>
      <c r="J29" s="224"/>
      <c r="K29" s="224"/>
      <c r="L29" s="224"/>
      <c r="M29" s="225"/>
    </row>
    <row r="30" spans="1:13" ht="30" customHeight="1" x14ac:dyDescent="0.25">
      <c r="A30" s="158" t="s">
        <v>145</v>
      </c>
      <c r="B30" s="112"/>
      <c r="C30" s="112"/>
      <c r="D30" s="112"/>
      <c r="E30" s="105">
        <f t="shared" si="2"/>
        <v>0</v>
      </c>
      <c r="F30" s="154">
        <f t="shared" si="0"/>
        <v>0</v>
      </c>
      <c r="G30" s="104" t="str">
        <f t="shared" si="1"/>
        <v>No pasa</v>
      </c>
      <c r="H30" s="196"/>
      <c r="I30" s="197"/>
      <c r="J30" s="197"/>
      <c r="K30" s="197"/>
      <c r="L30" s="197"/>
      <c r="M30" s="198"/>
    </row>
    <row r="31" spans="1:13" ht="30" customHeight="1" x14ac:dyDescent="0.25">
      <c r="A31" s="158" t="s">
        <v>146</v>
      </c>
      <c r="B31" s="143"/>
      <c r="C31" s="143"/>
      <c r="D31" s="143"/>
      <c r="E31" s="105">
        <f t="shared" si="2"/>
        <v>0</v>
      </c>
      <c r="F31" s="150">
        <f t="shared" si="0"/>
        <v>0</v>
      </c>
      <c r="G31" s="104" t="str">
        <f t="shared" si="1"/>
        <v>No pasa</v>
      </c>
      <c r="H31" s="223"/>
      <c r="I31" s="224"/>
      <c r="J31" s="224"/>
      <c r="K31" s="224"/>
      <c r="L31" s="224"/>
      <c r="M31" s="225"/>
    </row>
    <row r="32" spans="1:13" ht="30" customHeight="1" x14ac:dyDescent="0.25">
      <c r="A32" s="158" t="s">
        <v>147</v>
      </c>
      <c r="B32" s="112"/>
      <c r="C32" s="112"/>
      <c r="D32" s="112"/>
      <c r="E32" s="105">
        <f t="shared" si="2"/>
        <v>0</v>
      </c>
      <c r="F32" s="154">
        <f t="shared" si="0"/>
        <v>0</v>
      </c>
      <c r="G32" s="104" t="str">
        <f t="shared" si="1"/>
        <v>No pasa</v>
      </c>
      <c r="H32" s="196"/>
      <c r="I32" s="197"/>
      <c r="J32" s="197"/>
      <c r="K32" s="197"/>
      <c r="L32" s="197"/>
      <c r="M32" s="198"/>
    </row>
    <row r="33" spans="1:13" ht="30" customHeight="1" x14ac:dyDescent="0.25">
      <c r="A33" s="158" t="s">
        <v>148</v>
      </c>
      <c r="B33" s="143"/>
      <c r="C33" s="143"/>
      <c r="D33" s="143"/>
      <c r="E33" s="105">
        <f t="shared" si="2"/>
        <v>0</v>
      </c>
      <c r="F33" s="150">
        <f t="shared" si="0"/>
        <v>0</v>
      </c>
      <c r="G33" s="104" t="str">
        <f t="shared" si="1"/>
        <v>No pasa</v>
      </c>
      <c r="H33" s="223"/>
      <c r="I33" s="224"/>
      <c r="J33" s="224"/>
      <c r="K33" s="224"/>
      <c r="L33" s="224"/>
      <c r="M33" s="225"/>
    </row>
    <row r="34" spans="1:13" ht="30" customHeight="1" x14ac:dyDescent="0.25">
      <c r="A34" s="158" t="s">
        <v>149</v>
      </c>
      <c r="B34" s="112"/>
      <c r="C34" s="112"/>
      <c r="D34" s="112"/>
      <c r="E34" s="105">
        <f t="shared" si="2"/>
        <v>0</v>
      </c>
      <c r="F34" s="154">
        <f t="shared" si="0"/>
        <v>0</v>
      </c>
      <c r="G34" s="104" t="str">
        <f t="shared" si="1"/>
        <v>No pasa</v>
      </c>
      <c r="H34" s="196"/>
      <c r="I34" s="197"/>
      <c r="J34" s="197"/>
      <c r="K34" s="197"/>
      <c r="L34" s="197"/>
      <c r="M34" s="198"/>
    </row>
    <row r="35" spans="1:13" ht="30" customHeight="1" x14ac:dyDescent="0.25">
      <c r="A35" s="158" t="s">
        <v>150</v>
      </c>
      <c r="B35" s="143"/>
      <c r="C35" s="143"/>
      <c r="D35" s="143"/>
      <c r="E35" s="105">
        <f t="shared" si="2"/>
        <v>0</v>
      </c>
      <c r="F35" s="150">
        <f t="shared" si="0"/>
        <v>0</v>
      </c>
      <c r="G35" s="104" t="str">
        <f t="shared" si="1"/>
        <v>No pasa</v>
      </c>
      <c r="H35" s="223"/>
      <c r="I35" s="224"/>
      <c r="J35" s="224"/>
      <c r="K35" s="224"/>
      <c r="L35" s="224"/>
      <c r="M35" s="225"/>
    </row>
    <row r="36" spans="1:13" ht="30" customHeight="1" x14ac:dyDescent="0.25">
      <c r="A36" s="158" t="s">
        <v>151</v>
      </c>
      <c r="B36" s="112"/>
      <c r="C36" s="112"/>
      <c r="D36" s="112"/>
      <c r="E36" s="105">
        <f t="shared" si="2"/>
        <v>0</v>
      </c>
      <c r="F36" s="154">
        <f t="shared" si="0"/>
        <v>0</v>
      </c>
      <c r="G36" s="104" t="str">
        <f t="shared" si="1"/>
        <v>No pasa</v>
      </c>
      <c r="H36" s="196"/>
      <c r="I36" s="197"/>
      <c r="J36" s="197"/>
      <c r="K36" s="197"/>
      <c r="L36" s="197"/>
      <c r="M36" s="198"/>
    </row>
    <row r="37" spans="1:13" ht="30" customHeight="1" x14ac:dyDescent="0.25">
      <c r="A37" s="158" t="s">
        <v>152</v>
      </c>
      <c r="B37" s="143"/>
      <c r="C37" s="143"/>
      <c r="D37" s="143"/>
      <c r="E37" s="105">
        <f t="shared" si="2"/>
        <v>0</v>
      </c>
      <c r="F37" s="150">
        <f t="shared" si="0"/>
        <v>0</v>
      </c>
      <c r="G37" s="104" t="str">
        <f t="shared" si="1"/>
        <v>No pasa</v>
      </c>
      <c r="H37" s="223"/>
      <c r="I37" s="224"/>
      <c r="J37" s="224"/>
      <c r="K37" s="224"/>
      <c r="L37" s="224"/>
      <c r="M37" s="225"/>
    </row>
    <row r="38" spans="1:13" ht="30" customHeight="1" x14ac:dyDescent="0.25">
      <c r="A38" s="158" t="s">
        <v>153</v>
      </c>
      <c r="B38" s="112"/>
      <c r="C38" s="112"/>
      <c r="D38" s="112"/>
      <c r="E38" s="105">
        <f t="shared" si="2"/>
        <v>0</v>
      </c>
      <c r="F38" s="154">
        <f t="shared" si="0"/>
        <v>0</v>
      </c>
      <c r="G38" s="104" t="str">
        <f t="shared" si="1"/>
        <v>No pasa</v>
      </c>
      <c r="H38" s="196"/>
      <c r="I38" s="197"/>
      <c r="J38" s="197"/>
      <c r="K38" s="197"/>
      <c r="L38" s="197"/>
      <c r="M38" s="198"/>
    </row>
    <row r="39" spans="1:13" ht="30" customHeight="1" x14ac:dyDescent="0.25">
      <c r="A39" s="158" t="s">
        <v>155</v>
      </c>
      <c r="B39" s="143"/>
      <c r="C39" s="143"/>
      <c r="D39" s="143"/>
      <c r="E39" s="105">
        <f t="shared" si="2"/>
        <v>0</v>
      </c>
      <c r="F39" s="150">
        <f t="shared" si="0"/>
        <v>0</v>
      </c>
      <c r="G39" s="104" t="str">
        <f t="shared" si="1"/>
        <v>No pasa</v>
      </c>
      <c r="H39" s="223"/>
      <c r="I39" s="224"/>
      <c r="J39" s="224"/>
      <c r="K39" s="224"/>
      <c r="L39" s="224"/>
      <c r="M39" s="225"/>
    </row>
    <row r="40" spans="1:13" ht="30" customHeight="1" x14ac:dyDescent="0.25">
      <c r="A40" s="158" t="s">
        <v>156</v>
      </c>
      <c r="B40" s="112"/>
      <c r="C40" s="112"/>
      <c r="D40" s="112"/>
      <c r="E40" s="105">
        <f t="shared" si="2"/>
        <v>0</v>
      </c>
      <c r="F40" s="154">
        <f t="shared" si="0"/>
        <v>0</v>
      </c>
      <c r="G40" s="104" t="str">
        <f t="shared" si="1"/>
        <v>No pasa</v>
      </c>
      <c r="H40" s="196"/>
      <c r="I40" s="197"/>
      <c r="J40" s="197"/>
      <c r="K40" s="197"/>
      <c r="L40" s="197"/>
      <c r="M40" s="198"/>
    </row>
    <row r="41" spans="1:13" ht="30" customHeight="1" x14ac:dyDescent="0.25">
      <c r="A41" s="158" t="s">
        <v>157</v>
      </c>
      <c r="B41" s="143"/>
      <c r="C41" s="143"/>
      <c r="D41" s="143"/>
      <c r="E41" s="105">
        <f t="shared" si="2"/>
        <v>0</v>
      </c>
      <c r="F41" s="150">
        <f t="shared" si="0"/>
        <v>0</v>
      </c>
      <c r="G41" s="104" t="str">
        <f t="shared" si="1"/>
        <v>No pasa</v>
      </c>
      <c r="H41" s="223"/>
      <c r="I41" s="224"/>
      <c r="J41" s="224"/>
      <c r="K41" s="224"/>
      <c r="L41" s="224"/>
      <c r="M41" s="225"/>
    </row>
    <row r="42" spans="1:13" ht="30" customHeight="1" x14ac:dyDescent="0.25">
      <c r="A42" s="158" t="s">
        <v>158</v>
      </c>
      <c r="B42" s="112"/>
      <c r="C42" s="112"/>
      <c r="D42" s="112"/>
      <c r="E42" s="105">
        <f t="shared" si="2"/>
        <v>0</v>
      </c>
      <c r="F42" s="154">
        <f t="shared" si="0"/>
        <v>0</v>
      </c>
      <c r="G42" s="104" t="str">
        <f t="shared" si="1"/>
        <v>No pasa</v>
      </c>
      <c r="H42" s="196"/>
      <c r="I42" s="197"/>
      <c r="J42" s="197"/>
      <c r="K42" s="197"/>
      <c r="L42" s="197"/>
      <c r="M42" s="198"/>
    </row>
    <row r="43" spans="1:13" ht="30" customHeight="1" x14ac:dyDescent="0.25">
      <c r="A43" s="158" t="s">
        <v>159</v>
      </c>
      <c r="B43" s="143"/>
      <c r="C43" s="143"/>
      <c r="D43" s="143"/>
      <c r="E43" s="105">
        <f t="shared" si="2"/>
        <v>0</v>
      </c>
      <c r="F43" s="150">
        <f t="shared" si="0"/>
        <v>0</v>
      </c>
      <c r="G43" s="104" t="str">
        <f t="shared" si="1"/>
        <v>No pasa</v>
      </c>
      <c r="H43" s="223"/>
      <c r="I43" s="224"/>
      <c r="J43" s="224"/>
      <c r="K43" s="224"/>
      <c r="L43" s="224"/>
      <c r="M43" s="225"/>
    </row>
    <row r="44" spans="1:13" ht="30" customHeight="1" x14ac:dyDescent="0.25">
      <c r="A44" s="158" t="s">
        <v>160</v>
      </c>
      <c r="B44" s="112"/>
      <c r="C44" s="112"/>
      <c r="D44" s="112"/>
      <c r="E44" s="105">
        <f t="shared" si="2"/>
        <v>0</v>
      </c>
      <c r="F44" s="154">
        <f t="shared" si="0"/>
        <v>0</v>
      </c>
      <c r="G44" s="104" t="str">
        <f t="shared" si="1"/>
        <v>No pasa</v>
      </c>
      <c r="H44" s="196"/>
      <c r="I44" s="197"/>
      <c r="J44" s="197"/>
      <c r="K44" s="197"/>
      <c r="L44" s="197"/>
      <c r="M44" s="198"/>
    </row>
    <row r="45" spans="1:13" ht="30" customHeight="1" x14ac:dyDescent="0.25">
      <c r="A45" s="158" t="s">
        <v>161</v>
      </c>
      <c r="B45" s="143"/>
      <c r="C45" s="143"/>
      <c r="D45" s="143"/>
      <c r="E45" s="105">
        <f t="shared" si="2"/>
        <v>0</v>
      </c>
      <c r="F45" s="150">
        <f t="shared" si="0"/>
        <v>0</v>
      </c>
      <c r="G45" s="104" t="str">
        <f t="shared" si="1"/>
        <v>No pasa</v>
      </c>
      <c r="H45" s="223"/>
      <c r="I45" s="224"/>
      <c r="J45" s="224"/>
      <c r="K45" s="224"/>
      <c r="L45" s="224"/>
      <c r="M45" s="225"/>
    </row>
    <row r="46" spans="1:13" ht="30" customHeight="1" x14ac:dyDescent="0.25">
      <c r="A46" s="158" t="s">
        <v>162</v>
      </c>
      <c r="B46" s="112"/>
      <c r="C46" s="112"/>
      <c r="D46" s="112"/>
      <c r="E46" s="105">
        <f t="shared" si="2"/>
        <v>0</v>
      </c>
      <c r="F46" s="154">
        <f t="shared" si="0"/>
        <v>0</v>
      </c>
      <c r="G46" s="104" t="str">
        <f t="shared" si="1"/>
        <v>No pasa</v>
      </c>
      <c r="H46" s="196"/>
      <c r="I46" s="197"/>
      <c r="J46" s="197"/>
      <c r="K46" s="197"/>
      <c r="L46" s="197"/>
      <c r="M46" s="198"/>
    </row>
    <row r="47" spans="1:13" ht="30" customHeight="1" x14ac:dyDescent="0.25">
      <c r="A47" s="158" t="s">
        <v>163</v>
      </c>
      <c r="B47" s="143"/>
      <c r="C47" s="143"/>
      <c r="D47" s="143"/>
      <c r="E47" s="105">
        <f t="shared" si="2"/>
        <v>0</v>
      </c>
      <c r="F47" s="150">
        <f t="shared" si="0"/>
        <v>0</v>
      </c>
      <c r="G47" s="104" t="str">
        <f t="shared" si="1"/>
        <v>No pasa</v>
      </c>
      <c r="H47" s="223"/>
      <c r="I47" s="224"/>
      <c r="J47" s="224"/>
      <c r="K47" s="224"/>
      <c r="L47" s="224"/>
      <c r="M47" s="225"/>
    </row>
    <row r="48" spans="1:13" ht="30" customHeight="1" x14ac:dyDescent="0.25">
      <c r="A48" s="158" t="s">
        <v>164</v>
      </c>
      <c r="B48" s="112"/>
      <c r="C48" s="112"/>
      <c r="D48" s="112"/>
      <c r="E48" s="105">
        <f t="shared" si="2"/>
        <v>0</v>
      </c>
      <c r="F48" s="154">
        <f t="shared" si="0"/>
        <v>0</v>
      </c>
      <c r="G48" s="104" t="str">
        <f t="shared" si="1"/>
        <v>No pasa</v>
      </c>
      <c r="H48" s="196"/>
      <c r="I48" s="197"/>
      <c r="J48" s="197"/>
      <c r="K48" s="197"/>
      <c r="L48" s="197"/>
      <c r="M48" s="198"/>
    </row>
    <row r="49" spans="1:13" ht="30" customHeight="1" x14ac:dyDescent="0.25">
      <c r="A49" s="158" t="s">
        <v>165</v>
      </c>
      <c r="B49" s="143"/>
      <c r="C49" s="143"/>
      <c r="D49" s="143"/>
      <c r="E49" s="105">
        <f>SUM(B49:D49)</f>
        <v>0</v>
      </c>
      <c r="F49" s="150">
        <f t="shared" ref="F49" si="5">SUM(B49:C49)</f>
        <v>0</v>
      </c>
      <c r="G49" s="104" t="str">
        <f t="shared" ref="G49" si="6">+IF(B49&gt;=$I$6,"Pasa","No pasa")</f>
        <v>No pasa</v>
      </c>
      <c r="H49" s="223"/>
      <c r="I49" s="224"/>
      <c r="J49" s="224"/>
      <c r="K49" s="224"/>
      <c r="L49" s="224"/>
      <c r="M49" s="225"/>
    </row>
    <row r="50" spans="1:13" ht="30" customHeight="1" x14ac:dyDescent="0.25">
      <c r="A50" s="158" t="s">
        <v>166</v>
      </c>
      <c r="B50" s="112"/>
      <c r="C50" s="112"/>
      <c r="D50" s="112"/>
      <c r="E50" s="105">
        <f t="shared" si="2"/>
        <v>0</v>
      </c>
      <c r="F50" s="150">
        <f t="shared" ref="F50:F68" si="7">SUM(B50:C50)</f>
        <v>0</v>
      </c>
      <c r="G50" s="104" t="str">
        <f t="shared" si="1"/>
        <v>No pasa</v>
      </c>
      <c r="H50" s="196"/>
      <c r="I50" s="197"/>
      <c r="J50" s="197"/>
      <c r="K50" s="197"/>
      <c r="L50" s="197"/>
      <c r="M50" s="198"/>
    </row>
    <row r="51" spans="1:13" ht="30" customHeight="1" x14ac:dyDescent="0.25">
      <c r="A51" s="158" t="s">
        <v>167</v>
      </c>
      <c r="B51" s="143"/>
      <c r="C51" s="143"/>
      <c r="D51" s="143"/>
      <c r="E51" s="105">
        <f t="shared" si="2"/>
        <v>0</v>
      </c>
      <c r="F51" s="150">
        <f t="shared" si="7"/>
        <v>0</v>
      </c>
      <c r="G51" s="104" t="str">
        <f t="shared" si="1"/>
        <v>No pasa</v>
      </c>
      <c r="H51" s="223"/>
      <c r="I51" s="224"/>
      <c r="J51" s="224"/>
      <c r="K51" s="224"/>
      <c r="L51" s="224"/>
      <c r="M51" s="225"/>
    </row>
    <row r="52" spans="1:13" ht="30" customHeight="1" x14ac:dyDescent="0.25">
      <c r="A52" s="158" t="s">
        <v>168</v>
      </c>
      <c r="B52" s="112"/>
      <c r="C52" s="112"/>
      <c r="D52" s="112"/>
      <c r="E52" s="105">
        <f t="shared" si="2"/>
        <v>0</v>
      </c>
      <c r="F52" s="150">
        <f t="shared" si="7"/>
        <v>0</v>
      </c>
      <c r="G52" s="104" t="str">
        <f t="shared" si="1"/>
        <v>No pasa</v>
      </c>
      <c r="H52" s="196"/>
      <c r="I52" s="197"/>
      <c r="J52" s="197"/>
      <c r="K52" s="197"/>
      <c r="L52" s="197"/>
      <c r="M52" s="198"/>
    </row>
    <row r="53" spans="1:13" ht="30" customHeight="1" x14ac:dyDescent="0.25">
      <c r="A53" s="158" t="s">
        <v>169</v>
      </c>
      <c r="B53" s="143"/>
      <c r="C53" s="143"/>
      <c r="D53" s="143"/>
      <c r="E53" s="105">
        <f t="shared" si="2"/>
        <v>0</v>
      </c>
      <c r="F53" s="150">
        <f t="shared" si="7"/>
        <v>0</v>
      </c>
      <c r="G53" s="104" t="str">
        <f t="shared" si="1"/>
        <v>No pasa</v>
      </c>
      <c r="H53" s="223"/>
      <c r="I53" s="224"/>
      <c r="J53" s="224"/>
      <c r="K53" s="224"/>
      <c r="L53" s="224"/>
      <c r="M53" s="225"/>
    </row>
    <row r="54" spans="1:13" ht="30" customHeight="1" x14ac:dyDescent="0.25">
      <c r="A54" s="158" t="s">
        <v>170</v>
      </c>
      <c r="B54" s="112"/>
      <c r="C54" s="112"/>
      <c r="D54" s="112"/>
      <c r="E54" s="105">
        <f t="shared" si="2"/>
        <v>0</v>
      </c>
      <c r="F54" s="150">
        <f t="shared" si="7"/>
        <v>0</v>
      </c>
      <c r="G54" s="104" t="str">
        <f t="shared" si="1"/>
        <v>No pasa</v>
      </c>
      <c r="H54" s="196"/>
      <c r="I54" s="197"/>
      <c r="J54" s="197"/>
      <c r="K54" s="197"/>
      <c r="L54" s="197"/>
      <c r="M54" s="198"/>
    </row>
    <row r="55" spans="1:13" ht="30" customHeight="1" x14ac:dyDescent="0.25">
      <c r="A55" s="158" t="s">
        <v>171</v>
      </c>
      <c r="B55" s="143"/>
      <c r="C55" s="143"/>
      <c r="D55" s="143"/>
      <c r="E55" s="105">
        <f t="shared" si="2"/>
        <v>0</v>
      </c>
      <c r="F55" s="150">
        <f t="shared" si="7"/>
        <v>0</v>
      </c>
      <c r="G55" s="104" t="str">
        <f t="shared" si="1"/>
        <v>No pasa</v>
      </c>
      <c r="H55" s="223"/>
      <c r="I55" s="224"/>
      <c r="J55" s="224"/>
      <c r="K55" s="224"/>
      <c r="L55" s="224"/>
      <c r="M55" s="225"/>
    </row>
    <row r="56" spans="1:13" ht="30" customHeight="1" x14ac:dyDescent="0.25">
      <c r="A56" s="158" t="s">
        <v>172</v>
      </c>
      <c r="B56" s="112"/>
      <c r="C56" s="112"/>
      <c r="D56" s="112"/>
      <c r="E56" s="105">
        <f t="shared" si="2"/>
        <v>0</v>
      </c>
      <c r="F56" s="150">
        <f t="shared" si="7"/>
        <v>0</v>
      </c>
      <c r="G56" s="104" t="str">
        <f t="shared" si="1"/>
        <v>No pasa</v>
      </c>
      <c r="H56" s="196"/>
      <c r="I56" s="197"/>
      <c r="J56" s="197"/>
      <c r="K56" s="197"/>
      <c r="L56" s="197"/>
      <c r="M56" s="198"/>
    </row>
    <row r="57" spans="1:13" ht="30" customHeight="1" x14ac:dyDescent="0.25">
      <c r="A57" s="158" t="s">
        <v>173</v>
      </c>
      <c r="B57" s="143"/>
      <c r="C57" s="143"/>
      <c r="D57" s="143"/>
      <c r="E57" s="105">
        <f t="shared" si="2"/>
        <v>0</v>
      </c>
      <c r="F57" s="150">
        <f t="shared" si="7"/>
        <v>0</v>
      </c>
      <c r="G57" s="104" t="str">
        <f t="shared" si="1"/>
        <v>No pasa</v>
      </c>
      <c r="H57" s="223"/>
      <c r="I57" s="224"/>
      <c r="J57" s="224"/>
      <c r="K57" s="224"/>
      <c r="L57" s="224"/>
      <c r="M57" s="225"/>
    </row>
    <row r="58" spans="1:13" ht="30" customHeight="1" x14ac:dyDescent="0.25">
      <c r="A58" s="158" t="s">
        <v>174</v>
      </c>
      <c r="B58" s="112"/>
      <c r="C58" s="112"/>
      <c r="D58" s="112"/>
      <c r="E58" s="105">
        <f t="shared" si="2"/>
        <v>0</v>
      </c>
      <c r="F58" s="150">
        <f t="shared" si="7"/>
        <v>0</v>
      </c>
      <c r="G58" s="104" t="str">
        <f t="shared" si="1"/>
        <v>No pasa</v>
      </c>
      <c r="H58" s="196"/>
      <c r="I58" s="197"/>
      <c r="J58" s="197"/>
      <c r="K58" s="197"/>
      <c r="L58" s="197"/>
      <c r="M58" s="198"/>
    </row>
    <row r="59" spans="1:13" ht="30" customHeight="1" x14ac:dyDescent="0.25">
      <c r="A59" s="158" t="s">
        <v>175</v>
      </c>
      <c r="B59" s="143"/>
      <c r="C59" s="143"/>
      <c r="D59" s="143"/>
      <c r="E59" s="105">
        <f t="shared" si="2"/>
        <v>0</v>
      </c>
      <c r="F59" s="150">
        <f t="shared" si="7"/>
        <v>0</v>
      </c>
      <c r="G59" s="104" t="str">
        <f t="shared" si="1"/>
        <v>No pasa</v>
      </c>
      <c r="H59" s="223"/>
      <c r="I59" s="224"/>
      <c r="J59" s="224"/>
      <c r="K59" s="224"/>
      <c r="L59" s="224"/>
      <c r="M59" s="225"/>
    </row>
    <row r="60" spans="1:13" ht="30" customHeight="1" x14ac:dyDescent="0.25">
      <c r="A60" s="158" t="s">
        <v>176</v>
      </c>
      <c r="B60" s="112"/>
      <c r="C60" s="112"/>
      <c r="D60" s="112"/>
      <c r="E60" s="105">
        <f t="shared" si="2"/>
        <v>0</v>
      </c>
      <c r="F60" s="150">
        <f t="shared" si="7"/>
        <v>0</v>
      </c>
      <c r="G60" s="104" t="str">
        <f t="shared" si="1"/>
        <v>No pasa</v>
      </c>
      <c r="H60" s="196"/>
      <c r="I60" s="197"/>
      <c r="J60" s="197"/>
      <c r="K60" s="197"/>
      <c r="L60" s="197"/>
      <c r="M60" s="198"/>
    </row>
    <row r="61" spans="1:13" ht="30" customHeight="1" x14ac:dyDescent="0.25">
      <c r="A61" s="158" t="s">
        <v>177</v>
      </c>
      <c r="B61" s="143"/>
      <c r="C61" s="143"/>
      <c r="D61" s="143"/>
      <c r="E61" s="105">
        <f t="shared" si="2"/>
        <v>0</v>
      </c>
      <c r="F61" s="150">
        <f t="shared" si="7"/>
        <v>0</v>
      </c>
      <c r="G61" s="104" t="str">
        <f t="shared" si="1"/>
        <v>No pasa</v>
      </c>
      <c r="H61" s="223"/>
      <c r="I61" s="224"/>
      <c r="J61" s="224"/>
      <c r="K61" s="224"/>
      <c r="L61" s="224"/>
      <c r="M61" s="225"/>
    </row>
    <row r="62" spans="1:13" ht="30" customHeight="1" x14ac:dyDescent="0.25">
      <c r="A62" s="158" t="s">
        <v>178</v>
      </c>
      <c r="B62" s="112"/>
      <c r="C62" s="112"/>
      <c r="D62" s="112"/>
      <c r="E62" s="105">
        <f t="shared" si="2"/>
        <v>0</v>
      </c>
      <c r="F62" s="150">
        <f t="shared" si="7"/>
        <v>0</v>
      </c>
      <c r="G62" s="104" t="str">
        <f t="shared" si="1"/>
        <v>No pasa</v>
      </c>
      <c r="H62" s="196"/>
      <c r="I62" s="197"/>
      <c r="J62" s="197"/>
      <c r="K62" s="197"/>
      <c r="L62" s="197"/>
      <c r="M62" s="198"/>
    </row>
    <row r="63" spans="1:13" ht="30" customHeight="1" x14ac:dyDescent="0.25">
      <c r="A63" s="158" t="s">
        <v>179</v>
      </c>
      <c r="B63" s="143"/>
      <c r="C63" s="143"/>
      <c r="D63" s="143"/>
      <c r="E63" s="105">
        <f t="shared" si="2"/>
        <v>0</v>
      </c>
      <c r="F63" s="150">
        <f t="shared" si="7"/>
        <v>0</v>
      </c>
      <c r="G63" s="104" t="str">
        <f t="shared" si="1"/>
        <v>No pasa</v>
      </c>
      <c r="H63" s="223"/>
      <c r="I63" s="224"/>
      <c r="J63" s="224"/>
      <c r="K63" s="224"/>
      <c r="L63" s="224"/>
      <c r="M63" s="225"/>
    </row>
    <row r="64" spans="1:13" ht="30" customHeight="1" x14ac:dyDescent="0.25">
      <c r="A64" s="158" t="s">
        <v>180</v>
      </c>
      <c r="B64" s="112"/>
      <c r="C64" s="112"/>
      <c r="D64" s="112"/>
      <c r="E64" s="105">
        <f t="shared" si="2"/>
        <v>0</v>
      </c>
      <c r="F64" s="150">
        <f t="shared" si="7"/>
        <v>0</v>
      </c>
      <c r="G64" s="104" t="str">
        <f t="shared" si="1"/>
        <v>No pasa</v>
      </c>
      <c r="H64" s="196"/>
      <c r="I64" s="197"/>
      <c r="J64" s="197"/>
      <c r="K64" s="197"/>
      <c r="L64" s="197"/>
      <c r="M64" s="198"/>
    </row>
    <row r="65" spans="1:17" ht="30" customHeight="1" x14ac:dyDescent="0.25">
      <c r="A65" s="158" t="s">
        <v>181</v>
      </c>
      <c r="B65" s="143"/>
      <c r="C65" s="143"/>
      <c r="D65" s="143"/>
      <c r="E65" s="105">
        <f t="shared" si="2"/>
        <v>0</v>
      </c>
      <c r="F65" s="150">
        <f t="shared" si="7"/>
        <v>0</v>
      </c>
      <c r="G65" s="104" t="str">
        <f t="shared" si="1"/>
        <v>No pasa</v>
      </c>
      <c r="H65" s="223"/>
      <c r="I65" s="224"/>
      <c r="J65" s="224"/>
      <c r="K65" s="224"/>
      <c r="L65" s="224"/>
      <c r="M65" s="225"/>
    </row>
    <row r="66" spans="1:17" ht="30" customHeight="1" x14ac:dyDescent="0.25">
      <c r="A66" s="158" t="s">
        <v>182</v>
      </c>
      <c r="B66" s="112"/>
      <c r="C66" s="112"/>
      <c r="D66" s="112"/>
      <c r="E66" s="105">
        <f t="shared" si="2"/>
        <v>0</v>
      </c>
      <c r="F66" s="150">
        <f t="shared" si="7"/>
        <v>0</v>
      </c>
      <c r="G66" s="104" t="str">
        <f t="shared" si="1"/>
        <v>No pasa</v>
      </c>
      <c r="H66" s="196"/>
      <c r="I66" s="197"/>
      <c r="J66" s="197"/>
      <c r="K66" s="197"/>
      <c r="L66" s="197"/>
      <c r="M66" s="198"/>
    </row>
    <row r="67" spans="1:17" ht="30" customHeight="1" x14ac:dyDescent="0.25">
      <c r="A67" s="158" t="s">
        <v>183</v>
      </c>
      <c r="B67" s="143"/>
      <c r="C67" s="143"/>
      <c r="D67" s="143"/>
      <c r="E67" s="105">
        <f t="shared" ref="E67" si="8">SUM(B67:D67)</f>
        <v>0</v>
      </c>
      <c r="F67" s="150">
        <f t="shared" ref="F67" si="9">SUM(B67:C67)</f>
        <v>0</v>
      </c>
      <c r="G67" s="104" t="str">
        <f t="shared" ref="G67" si="10">+IF(B67&gt;=$I$6,"Pasa","No pasa")</f>
        <v>No pasa</v>
      </c>
      <c r="H67" s="223"/>
      <c r="I67" s="224"/>
      <c r="J67" s="224"/>
      <c r="K67" s="224"/>
      <c r="L67" s="224"/>
      <c r="M67" s="225"/>
    </row>
    <row r="68" spans="1:17" ht="30" customHeight="1" x14ac:dyDescent="0.25">
      <c r="A68" s="158" t="s">
        <v>184</v>
      </c>
      <c r="B68" s="112"/>
      <c r="C68" s="112"/>
      <c r="D68" s="112"/>
      <c r="E68" s="105">
        <f t="shared" si="2"/>
        <v>0</v>
      </c>
      <c r="F68" s="150">
        <f t="shared" si="7"/>
        <v>0</v>
      </c>
      <c r="G68" s="104" t="str">
        <f t="shared" si="1"/>
        <v>No pasa</v>
      </c>
      <c r="H68" s="196"/>
      <c r="I68" s="197"/>
      <c r="J68" s="197"/>
      <c r="K68" s="197"/>
      <c r="L68" s="197"/>
      <c r="M68" s="198"/>
    </row>
    <row r="70" spans="1:17" ht="15.75" x14ac:dyDescent="0.25">
      <c r="A70" s="177" t="s">
        <v>0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98"/>
      <c r="O70" s="98"/>
      <c r="P70" s="98"/>
      <c r="Q70" s="98"/>
    </row>
  </sheetData>
  <mergeCells count="63">
    <mergeCell ref="H67:M67"/>
    <mergeCell ref="A70:M70"/>
    <mergeCell ref="A4:M4"/>
    <mergeCell ref="A2:M2"/>
    <mergeCell ref="B17:E17"/>
    <mergeCell ref="H18:M18"/>
    <mergeCell ref="H19:M19"/>
    <mergeCell ref="H20:M20"/>
    <mergeCell ref="H21:M21"/>
    <mergeCell ref="H22:M22"/>
    <mergeCell ref="H23:M23"/>
    <mergeCell ref="H24:M24"/>
    <mergeCell ref="H25:M25"/>
    <mergeCell ref="H66:M66"/>
    <mergeCell ref="H68:M68"/>
    <mergeCell ref="H63:M63"/>
    <mergeCell ref="H64:M64"/>
    <mergeCell ref="H65:M65"/>
    <mergeCell ref="H60:M60"/>
    <mergeCell ref="H61:M61"/>
    <mergeCell ref="H62:M62"/>
    <mergeCell ref="H57:M57"/>
    <mergeCell ref="H58:M58"/>
    <mergeCell ref="H59:M59"/>
    <mergeCell ref="H54:M54"/>
    <mergeCell ref="H55:M55"/>
    <mergeCell ref="H56:M56"/>
    <mergeCell ref="H51:M51"/>
    <mergeCell ref="H52:M52"/>
    <mergeCell ref="H53:M53"/>
    <mergeCell ref="H49:M49"/>
    <mergeCell ref="H50:M50"/>
    <mergeCell ref="H46:M46"/>
    <mergeCell ref="H47:M47"/>
    <mergeCell ref="H48:M48"/>
    <mergeCell ref="H43:M43"/>
    <mergeCell ref="H44:M44"/>
    <mergeCell ref="H45:M45"/>
    <mergeCell ref="H40:M40"/>
    <mergeCell ref="H41:M41"/>
    <mergeCell ref="H42:M42"/>
    <mergeCell ref="H37:M37"/>
    <mergeCell ref="H38:M38"/>
    <mergeCell ref="H39:M39"/>
    <mergeCell ref="H34:M34"/>
    <mergeCell ref="H35:M35"/>
    <mergeCell ref="H36:M36"/>
    <mergeCell ref="H31:M31"/>
    <mergeCell ref="H32:M32"/>
    <mergeCell ref="H33:M33"/>
    <mergeCell ref="H28:M28"/>
    <mergeCell ref="H29:M29"/>
    <mergeCell ref="H30:M30"/>
    <mergeCell ref="H26:M26"/>
    <mergeCell ref="H27:M27"/>
    <mergeCell ref="G12:H13"/>
    <mergeCell ref="A15:M15"/>
    <mergeCell ref="J10:M11"/>
    <mergeCell ref="B6:E6"/>
    <mergeCell ref="B10:E10"/>
    <mergeCell ref="G10:H11"/>
    <mergeCell ref="B11:E11"/>
    <mergeCell ref="J12:M13"/>
  </mergeCells>
  <conditionalFormatting sqref="F19">
    <cfRule type="expression" dxfId="149" priority="269">
      <formula>E19&lt;&gt;$B$9</formula>
    </cfRule>
  </conditionalFormatting>
  <conditionalFormatting sqref="F28">
    <cfRule type="expression" dxfId="148" priority="65">
      <formula>E28&lt;&gt;$B$9</formula>
    </cfRule>
  </conditionalFormatting>
  <conditionalFormatting sqref="G19">
    <cfRule type="beginsWith" dxfId="147" priority="270" operator="beginsWith" text="No pasa">
      <formula>LEFT(G19,LEN("No pasa"))="No pasa"</formula>
    </cfRule>
    <cfRule type="endsWith" dxfId="146" priority="271" operator="endsWith" text="Pasa">
      <formula>RIGHT(G19,LEN("Pasa"))="Pasa"</formula>
    </cfRule>
  </conditionalFormatting>
  <conditionalFormatting sqref="G46">
    <cfRule type="beginsWith" dxfId="145" priority="207" operator="beginsWith" text="No pasa">
      <formula>LEFT(G46,LEN("No pasa"))="No pasa"</formula>
    </cfRule>
    <cfRule type="endsWith" dxfId="144" priority="208" operator="endsWith" text="Pasa">
      <formula>RIGHT(G46,LEN("Pasa"))="Pasa"</formula>
    </cfRule>
  </conditionalFormatting>
  <conditionalFormatting sqref="G20">
    <cfRule type="beginsWith" dxfId="143" priority="267" operator="beginsWith" text="No pasa">
      <formula>LEFT(G20,LEN("No pasa"))="No pasa"</formula>
    </cfRule>
    <cfRule type="endsWith" dxfId="142" priority="268" operator="endsWith" text="Pasa">
      <formula>RIGHT(G20,LEN("Pasa"))="Pasa"</formula>
    </cfRule>
  </conditionalFormatting>
  <conditionalFormatting sqref="G22">
    <cfRule type="beginsWith" dxfId="141" priority="264" operator="beginsWith" text="No pasa">
      <formula>LEFT(G22,LEN("No pasa"))="No pasa"</formula>
    </cfRule>
    <cfRule type="endsWith" dxfId="140" priority="265" operator="endsWith" text="Pasa">
      <formula>RIGHT(G22,LEN("Pasa"))="Pasa"</formula>
    </cfRule>
  </conditionalFormatting>
  <conditionalFormatting sqref="G23">
    <cfRule type="beginsWith" dxfId="139" priority="261" operator="beginsWith" text="No pasa">
      <formula>LEFT(G23,LEN("No pasa"))="No pasa"</formula>
    </cfRule>
    <cfRule type="endsWith" dxfId="138" priority="262" operator="endsWith" text="Pasa">
      <formula>RIGHT(G23,LEN("Pasa"))="Pasa"</formula>
    </cfRule>
  </conditionalFormatting>
  <conditionalFormatting sqref="G24">
    <cfRule type="beginsWith" dxfId="137" priority="258" operator="beginsWith" text="No pasa">
      <formula>LEFT(G24,LEN("No pasa"))="No pasa"</formula>
    </cfRule>
    <cfRule type="endsWith" dxfId="136" priority="259" operator="endsWith" text="Pasa">
      <formula>RIGHT(G24,LEN("Pasa"))="Pasa"</formula>
    </cfRule>
  </conditionalFormatting>
  <conditionalFormatting sqref="G25">
    <cfRule type="beginsWith" dxfId="135" priority="255" operator="beginsWith" text="No pasa">
      <formula>LEFT(G25,LEN("No pasa"))="No pasa"</formula>
    </cfRule>
    <cfRule type="endsWith" dxfId="134" priority="256" operator="endsWith" text="Pasa">
      <formula>RIGHT(G25,LEN("Pasa"))="Pasa"</formula>
    </cfRule>
  </conditionalFormatting>
  <conditionalFormatting sqref="G26">
    <cfRule type="beginsWith" dxfId="133" priority="252" operator="beginsWith" text="No pasa">
      <formula>LEFT(G26,LEN("No pasa"))="No pasa"</formula>
    </cfRule>
    <cfRule type="endsWith" dxfId="132" priority="253" operator="endsWith" text="Pasa">
      <formula>RIGHT(G26,LEN("Pasa"))="Pasa"</formula>
    </cfRule>
  </conditionalFormatting>
  <conditionalFormatting sqref="G27">
    <cfRule type="beginsWith" dxfId="131" priority="249" operator="beginsWith" text="No pasa">
      <formula>LEFT(G27,LEN("No pasa"))="No pasa"</formula>
    </cfRule>
    <cfRule type="endsWith" dxfId="130" priority="250" operator="endsWith" text="Pasa">
      <formula>RIGHT(G27,LEN("Pasa"))="Pasa"</formula>
    </cfRule>
  </conditionalFormatting>
  <conditionalFormatting sqref="G28">
    <cfRule type="beginsWith" dxfId="129" priority="246" operator="beginsWith" text="No pasa">
      <formula>LEFT(G28,LEN("No pasa"))="No pasa"</formula>
    </cfRule>
    <cfRule type="endsWith" dxfId="128" priority="247" operator="endsWith" text="Pasa">
      <formula>RIGHT(G28,LEN("Pasa"))="Pasa"</formula>
    </cfRule>
  </conditionalFormatting>
  <conditionalFormatting sqref="G29">
    <cfRule type="beginsWith" dxfId="127" priority="243" operator="beginsWith" text="No pasa">
      <formula>LEFT(G29,LEN("No pasa"))="No pasa"</formula>
    </cfRule>
    <cfRule type="endsWith" dxfId="126" priority="244" operator="endsWith" text="Pasa">
      <formula>RIGHT(G29,LEN("Pasa"))="Pasa"</formula>
    </cfRule>
  </conditionalFormatting>
  <conditionalFormatting sqref="G30">
    <cfRule type="beginsWith" dxfId="125" priority="240" operator="beginsWith" text="No pasa">
      <formula>LEFT(G30,LEN("No pasa"))="No pasa"</formula>
    </cfRule>
    <cfRule type="endsWith" dxfId="124" priority="241" operator="endsWith" text="Pasa">
      <formula>RIGHT(G30,LEN("Pasa"))="Pasa"</formula>
    </cfRule>
  </conditionalFormatting>
  <conditionalFormatting sqref="G31">
    <cfRule type="beginsWith" dxfId="123" priority="237" operator="beginsWith" text="No pasa">
      <formula>LEFT(G31,LEN("No pasa"))="No pasa"</formula>
    </cfRule>
    <cfRule type="endsWith" dxfId="122" priority="238" operator="endsWith" text="Pasa">
      <formula>RIGHT(G31,LEN("Pasa"))="Pasa"</formula>
    </cfRule>
  </conditionalFormatting>
  <conditionalFormatting sqref="G32">
    <cfRule type="beginsWith" dxfId="121" priority="235" operator="beginsWith" text="No pasa">
      <formula>LEFT(G32,LEN("No pasa"))="No pasa"</formula>
    </cfRule>
    <cfRule type="endsWith" dxfId="120" priority="236" operator="endsWith" text="Pasa">
      <formula>RIGHT(G32,LEN("Pasa"))="Pasa"</formula>
    </cfRule>
  </conditionalFormatting>
  <conditionalFormatting sqref="G33">
    <cfRule type="beginsWith" dxfId="119" priority="233" operator="beginsWith" text="No pasa">
      <formula>LEFT(G33,LEN("No pasa"))="No pasa"</formula>
    </cfRule>
    <cfRule type="endsWith" dxfId="118" priority="234" operator="endsWith" text="Pasa">
      <formula>RIGHT(G33,LEN("Pasa"))="Pasa"</formula>
    </cfRule>
  </conditionalFormatting>
  <conditionalFormatting sqref="G34">
    <cfRule type="beginsWith" dxfId="117" priority="231" operator="beginsWith" text="No pasa">
      <formula>LEFT(G34,LEN("No pasa"))="No pasa"</formula>
    </cfRule>
    <cfRule type="endsWith" dxfId="116" priority="232" operator="endsWith" text="Pasa">
      <formula>RIGHT(G34,LEN("Pasa"))="Pasa"</formula>
    </cfRule>
  </conditionalFormatting>
  <conditionalFormatting sqref="G35">
    <cfRule type="beginsWith" dxfId="115" priority="229" operator="beginsWith" text="No pasa">
      <formula>LEFT(G35,LEN("No pasa"))="No pasa"</formula>
    </cfRule>
    <cfRule type="endsWith" dxfId="114" priority="230" operator="endsWith" text="Pasa">
      <formula>RIGHT(G35,LEN("Pasa"))="Pasa"</formula>
    </cfRule>
  </conditionalFormatting>
  <conditionalFormatting sqref="G36">
    <cfRule type="beginsWith" dxfId="113" priority="227" operator="beginsWith" text="No pasa">
      <formula>LEFT(G36,LEN("No pasa"))="No pasa"</formula>
    </cfRule>
    <cfRule type="endsWith" dxfId="112" priority="228" operator="endsWith" text="Pasa">
      <formula>RIGHT(G36,LEN("Pasa"))="Pasa"</formula>
    </cfRule>
  </conditionalFormatting>
  <conditionalFormatting sqref="G37">
    <cfRule type="beginsWith" dxfId="111" priority="225" operator="beginsWith" text="No pasa">
      <formula>LEFT(G37,LEN("No pasa"))="No pasa"</formula>
    </cfRule>
    <cfRule type="endsWith" dxfId="110" priority="226" operator="endsWith" text="Pasa">
      <formula>RIGHT(G37,LEN("Pasa"))="Pasa"</formula>
    </cfRule>
  </conditionalFormatting>
  <conditionalFormatting sqref="G38">
    <cfRule type="beginsWith" dxfId="109" priority="223" operator="beginsWith" text="No pasa">
      <formula>LEFT(G38,LEN("No pasa"))="No pasa"</formula>
    </cfRule>
    <cfRule type="endsWith" dxfId="108" priority="224" operator="endsWith" text="Pasa">
      <formula>RIGHT(G38,LEN("Pasa"))="Pasa"</formula>
    </cfRule>
  </conditionalFormatting>
  <conditionalFormatting sqref="G39">
    <cfRule type="beginsWith" dxfId="107" priority="221" operator="beginsWith" text="No pasa">
      <formula>LEFT(G39,LEN("No pasa"))="No pasa"</formula>
    </cfRule>
    <cfRule type="endsWith" dxfId="106" priority="222" operator="endsWith" text="Pasa">
      <formula>RIGHT(G39,LEN("Pasa"))="Pasa"</formula>
    </cfRule>
  </conditionalFormatting>
  <conditionalFormatting sqref="G40">
    <cfRule type="beginsWith" dxfId="105" priority="219" operator="beginsWith" text="No pasa">
      <formula>LEFT(G40,LEN("No pasa"))="No pasa"</formula>
    </cfRule>
    <cfRule type="endsWith" dxfId="104" priority="220" operator="endsWith" text="Pasa">
      <formula>RIGHT(G40,LEN("Pasa"))="Pasa"</formula>
    </cfRule>
  </conditionalFormatting>
  <conditionalFormatting sqref="G41">
    <cfRule type="beginsWith" dxfId="103" priority="217" operator="beginsWith" text="No pasa">
      <formula>LEFT(G41,LEN("No pasa"))="No pasa"</formula>
    </cfRule>
    <cfRule type="endsWith" dxfId="102" priority="218" operator="endsWith" text="Pasa">
      <formula>RIGHT(G41,LEN("Pasa"))="Pasa"</formula>
    </cfRule>
  </conditionalFormatting>
  <conditionalFormatting sqref="G42">
    <cfRule type="beginsWith" dxfId="101" priority="215" operator="beginsWith" text="No pasa">
      <formula>LEFT(G42,LEN("No pasa"))="No pasa"</formula>
    </cfRule>
    <cfRule type="endsWith" dxfId="100" priority="216" operator="endsWith" text="Pasa">
      <formula>RIGHT(G42,LEN("Pasa"))="Pasa"</formula>
    </cfRule>
  </conditionalFormatting>
  <conditionalFormatting sqref="G43">
    <cfRule type="beginsWith" dxfId="99" priority="213" operator="beginsWith" text="No pasa">
      <formula>LEFT(G43,LEN("No pasa"))="No pasa"</formula>
    </cfRule>
    <cfRule type="endsWith" dxfId="98" priority="214" operator="endsWith" text="Pasa">
      <formula>RIGHT(G43,LEN("Pasa"))="Pasa"</formula>
    </cfRule>
  </conditionalFormatting>
  <conditionalFormatting sqref="G44">
    <cfRule type="beginsWith" dxfId="97" priority="211" operator="beginsWith" text="No pasa">
      <formula>LEFT(G44,LEN("No pasa"))="No pasa"</formula>
    </cfRule>
    <cfRule type="endsWith" dxfId="96" priority="212" operator="endsWith" text="Pasa">
      <formula>RIGHT(G44,LEN("Pasa"))="Pasa"</formula>
    </cfRule>
  </conditionalFormatting>
  <conditionalFormatting sqref="G45">
    <cfRule type="beginsWith" dxfId="95" priority="209" operator="beginsWith" text="No pasa">
      <formula>LEFT(G45,LEN("No pasa"))="No pasa"</formula>
    </cfRule>
    <cfRule type="endsWith" dxfId="94" priority="210" operator="endsWith" text="Pasa">
      <formula>RIGHT(G45,LEN("Pasa"))="Pasa"</formula>
    </cfRule>
  </conditionalFormatting>
  <conditionalFormatting sqref="G47">
    <cfRule type="beginsWith" dxfId="93" priority="205" operator="beginsWith" text="No pasa">
      <formula>LEFT(G47,LEN("No pasa"))="No pasa"</formula>
    </cfRule>
    <cfRule type="endsWith" dxfId="92" priority="206" operator="endsWith" text="Pasa">
      <formula>RIGHT(G47,LEN("Pasa"))="Pasa"</formula>
    </cfRule>
  </conditionalFormatting>
  <conditionalFormatting sqref="G48">
    <cfRule type="beginsWith" dxfId="91" priority="203" operator="beginsWith" text="No pasa">
      <formula>LEFT(G48,LEN("No pasa"))="No pasa"</formula>
    </cfRule>
    <cfRule type="endsWith" dxfId="90" priority="204" operator="endsWith" text="Pasa">
      <formula>RIGHT(G48,LEN("Pasa"))="Pasa"</formula>
    </cfRule>
  </conditionalFormatting>
  <conditionalFormatting sqref="G60">
    <cfRule type="beginsWith" dxfId="89" priority="177" operator="beginsWith" text="No pasa">
      <formula>LEFT(G60,LEN("No pasa"))="No pasa"</formula>
    </cfRule>
    <cfRule type="endsWith" dxfId="88" priority="178" operator="endsWith" text="Pasa">
      <formula>RIGHT(G60,LEN("Pasa"))="Pasa"</formula>
    </cfRule>
  </conditionalFormatting>
  <conditionalFormatting sqref="G61">
    <cfRule type="beginsWith" dxfId="87" priority="175" operator="beginsWith" text="No pasa">
      <formula>LEFT(G61,LEN("No pasa"))="No pasa"</formula>
    </cfRule>
    <cfRule type="endsWith" dxfId="86" priority="176" operator="endsWith" text="Pasa">
      <formula>RIGHT(G61,LEN("Pasa"))="Pasa"</formula>
    </cfRule>
  </conditionalFormatting>
  <conditionalFormatting sqref="G50">
    <cfRule type="beginsWith" dxfId="85" priority="197" operator="beginsWith" text="No pasa">
      <formula>LEFT(G50,LEN("No pasa"))="No pasa"</formula>
    </cfRule>
    <cfRule type="endsWith" dxfId="84" priority="198" operator="endsWith" text="Pasa">
      <formula>RIGHT(G50,LEN("Pasa"))="Pasa"</formula>
    </cfRule>
  </conditionalFormatting>
  <conditionalFormatting sqref="G51">
    <cfRule type="beginsWith" dxfId="83" priority="195" operator="beginsWith" text="No pasa">
      <formula>LEFT(G51,LEN("No pasa"))="No pasa"</formula>
    </cfRule>
    <cfRule type="endsWith" dxfId="82" priority="196" operator="endsWith" text="Pasa">
      <formula>RIGHT(G51,LEN("Pasa"))="Pasa"</formula>
    </cfRule>
  </conditionalFormatting>
  <conditionalFormatting sqref="G52">
    <cfRule type="beginsWith" dxfId="81" priority="193" operator="beginsWith" text="No pasa">
      <formula>LEFT(G52,LEN("No pasa"))="No pasa"</formula>
    </cfRule>
    <cfRule type="endsWith" dxfId="80" priority="194" operator="endsWith" text="Pasa">
      <formula>RIGHT(G52,LEN("Pasa"))="Pasa"</formula>
    </cfRule>
  </conditionalFormatting>
  <conditionalFormatting sqref="G53">
    <cfRule type="beginsWith" dxfId="79" priority="191" operator="beginsWith" text="No pasa">
      <formula>LEFT(G53,LEN("No pasa"))="No pasa"</formula>
    </cfRule>
    <cfRule type="endsWith" dxfId="78" priority="192" operator="endsWith" text="Pasa">
      <formula>RIGHT(G53,LEN("Pasa"))="Pasa"</formula>
    </cfRule>
  </conditionalFormatting>
  <conditionalFormatting sqref="G54">
    <cfRule type="beginsWith" dxfId="77" priority="189" operator="beginsWith" text="No pasa">
      <formula>LEFT(G54,LEN("No pasa"))="No pasa"</formula>
    </cfRule>
    <cfRule type="endsWith" dxfId="76" priority="190" operator="endsWith" text="Pasa">
      <formula>RIGHT(G54,LEN("Pasa"))="Pasa"</formula>
    </cfRule>
  </conditionalFormatting>
  <conditionalFormatting sqref="G55">
    <cfRule type="beginsWith" dxfId="75" priority="187" operator="beginsWith" text="No pasa">
      <formula>LEFT(G55,LEN("No pasa"))="No pasa"</formula>
    </cfRule>
    <cfRule type="endsWith" dxfId="74" priority="188" operator="endsWith" text="Pasa">
      <formula>RIGHT(G55,LEN("Pasa"))="Pasa"</formula>
    </cfRule>
  </conditionalFormatting>
  <conditionalFormatting sqref="G56">
    <cfRule type="beginsWith" dxfId="73" priority="185" operator="beginsWith" text="No pasa">
      <formula>LEFT(G56,LEN("No pasa"))="No pasa"</formula>
    </cfRule>
    <cfRule type="endsWith" dxfId="72" priority="186" operator="endsWith" text="Pasa">
      <formula>RIGHT(G56,LEN("Pasa"))="Pasa"</formula>
    </cfRule>
  </conditionalFormatting>
  <conditionalFormatting sqref="G57">
    <cfRule type="beginsWith" dxfId="71" priority="183" operator="beginsWith" text="No pasa">
      <formula>LEFT(G57,LEN("No pasa"))="No pasa"</formula>
    </cfRule>
    <cfRule type="endsWith" dxfId="70" priority="184" operator="endsWith" text="Pasa">
      <formula>RIGHT(G57,LEN("Pasa"))="Pasa"</formula>
    </cfRule>
  </conditionalFormatting>
  <conditionalFormatting sqref="G58">
    <cfRule type="beginsWith" dxfId="69" priority="181" operator="beginsWith" text="No pasa">
      <formula>LEFT(G58,LEN("No pasa"))="No pasa"</formula>
    </cfRule>
    <cfRule type="endsWith" dxfId="68" priority="182" operator="endsWith" text="Pasa">
      <formula>RIGHT(G58,LEN("Pasa"))="Pasa"</formula>
    </cfRule>
  </conditionalFormatting>
  <conditionalFormatting sqref="G59">
    <cfRule type="beginsWith" dxfId="67" priority="179" operator="beginsWith" text="No pasa">
      <formula>LEFT(G59,LEN("No pasa"))="No pasa"</formula>
    </cfRule>
    <cfRule type="endsWith" dxfId="66" priority="180" operator="endsWith" text="Pasa">
      <formula>RIGHT(G59,LEN("Pasa"))="Pasa"</formula>
    </cfRule>
  </conditionalFormatting>
  <conditionalFormatting sqref="G62">
    <cfRule type="beginsWith" dxfId="65" priority="173" operator="beginsWith" text="No pasa">
      <formula>LEFT(G62,LEN("No pasa"))="No pasa"</formula>
    </cfRule>
    <cfRule type="endsWith" dxfId="64" priority="174" operator="endsWith" text="Pasa">
      <formula>RIGHT(G62,LEN("Pasa"))="Pasa"</formula>
    </cfRule>
  </conditionalFormatting>
  <conditionalFormatting sqref="G63">
    <cfRule type="beginsWith" dxfId="63" priority="171" operator="beginsWith" text="No pasa">
      <formula>LEFT(G63,LEN("No pasa"))="No pasa"</formula>
    </cfRule>
    <cfRule type="endsWith" dxfId="62" priority="172" operator="endsWith" text="Pasa">
      <formula>RIGHT(G63,LEN("Pasa"))="Pasa"</formula>
    </cfRule>
  </conditionalFormatting>
  <conditionalFormatting sqref="G64">
    <cfRule type="beginsWith" dxfId="61" priority="169" operator="beginsWith" text="No pasa">
      <formula>LEFT(G64,LEN("No pasa"))="No pasa"</formula>
    </cfRule>
    <cfRule type="endsWith" dxfId="60" priority="170" operator="endsWith" text="Pasa">
      <formula>RIGHT(G64,LEN("Pasa"))="Pasa"</formula>
    </cfRule>
  </conditionalFormatting>
  <conditionalFormatting sqref="G65">
    <cfRule type="beginsWith" dxfId="59" priority="167" operator="beginsWith" text="No pasa">
      <formula>LEFT(G65,LEN("No pasa"))="No pasa"</formula>
    </cfRule>
    <cfRule type="endsWith" dxfId="58" priority="168" operator="endsWith" text="Pasa">
      <formula>RIGHT(G65,LEN("Pasa"))="Pasa"</formula>
    </cfRule>
  </conditionalFormatting>
  <conditionalFormatting sqref="G66">
    <cfRule type="beginsWith" dxfId="57" priority="165" operator="beginsWith" text="No pasa">
      <formula>LEFT(G66,LEN("No pasa"))="No pasa"</formula>
    </cfRule>
    <cfRule type="endsWith" dxfId="56" priority="166" operator="endsWith" text="Pasa">
      <formula>RIGHT(G66,LEN("Pasa"))="Pasa"</formula>
    </cfRule>
  </conditionalFormatting>
  <conditionalFormatting sqref="G68">
    <cfRule type="beginsWith" dxfId="55" priority="163" operator="beginsWith" text="No pasa">
      <formula>LEFT(G68,LEN("No pasa"))="No pasa"</formula>
    </cfRule>
    <cfRule type="endsWith" dxfId="54" priority="164" operator="endsWith" text="Pasa">
      <formula>RIGHT(G68,LEN("Pasa"))="Pasa"</formula>
    </cfRule>
  </conditionalFormatting>
  <conditionalFormatting sqref="F37">
    <cfRule type="expression" dxfId="53" priority="56">
      <formula>E37&lt;&gt;$B$9</formula>
    </cfRule>
  </conditionalFormatting>
  <conditionalFormatting sqref="F27">
    <cfRule type="expression" dxfId="52" priority="66">
      <formula>E27&lt;&gt;$B$9</formula>
    </cfRule>
  </conditionalFormatting>
  <conditionalFormatting sqref="G21">
    <cfRule type="beginsWith" dxfId="51" priority="129" operator="beginsWith" text="No pasa">
      <formula>LEFT(G21,LEN("No pasa"))="No pasa"</formula>
    </cfRule>
    <cfRule type="endsWith" dxfId="50" priority="130" operator="endsWith" text="Pasa">
      <formula>RIGHT(G21,LEN("Pasa"))="Pasa"</formula>
    </cfRule>
  </conditionalFormatting>
  <conditionalFormatting sqref="F29">
    <cfRule type="expression" dxfId="49" priority="64">
      <formula>E29&lt;&gt;$B$9</formula>
    </cfRule>
  </conditionalFormatting>
  <conditionalFormatting sqref="F20">
    <cfRule type="expression" dxfId="48" priority="73">
      <formula>E20&lt;&gt;$B$9</formula>
    </cfRule>
  </conditionalFormatting>
  <conditionalFormatting sqref="F21">
    <cfRule type="expression" dxfId="47" priority="72">
      <formula>E21&lt;&gt;$B$9</formula>
    </cfRule>
  </conditionalFormatting>
  <conditionalFormatting sqref="F22">
    <cfRule type="expression" dxfId="46" priority="71">
      <formula>E22&lt;&gt;$B$9</formula>
    </cfRule>
  </conditionalFormatting>
  <conditionalFormatting sqref="F23">
    <cfRule type="expression" dxfId="45" priority="70">
      <formula>E23&lt;&gt;$B$9</formula>
    </cfRule>
  </conditionalFormatting>
  <conditionalFormatting sqref="F24">
    <cfRule type="expression" dxfId="44" priority="69">
      <formula>E24&lt;&gt;$B$9</formula>
    </cfRule>
  </conditionalFormatting>
  <conditionalFormatting sqref="F25">
    <cfRule type="expression" dxfId="43" priority="68">
      <formula>E25&lt;&gt;$B$9</formula>
    </cfRule>
  </conditionalFormatting>
  <conditionalFormatting sqref="F26">
    <cfRule type="expression" dxfId="42" priority="67">
      <formula>E26&lt;&gt;$B$9</formula>
    </cfRule>
  </conditionalFormatting>
  <conditionalFormatting sqref="F30">
    <cfRule type="expression" dxfId="41" priority="63">
      <formula>E30&lt;&gt;$B$9</formula>
    </cfRule>
  </conditionalFormatting>
  <conditionalFormatting sqref="F31">
    <cfRule type="expression" dxfId="40" priority="62">
      <formula>E31&lt;&gt;$B$9</formula>
    </cfRule>
  </conditionalFormatting>
  <conditionalFormatting sqref="F32">
    <cfRule type="expression" dxfId="39" priority="61">
      <formula>E32&lt;&gt;$B$9</formula>
    </cfRule>
  </conditionalFormatting>
  <conditionalFormatting sqref="F33">
    <cfRule type="expression" dxfId="38" priority="60">
      <formula>E33&lt;&gt;$B$9</formula>
    </cfRule>
  </conditionalFormatting>
  <conditionalFormatting sqref="F34">
    <cfRule type="expression" dxfId="37" priority="59">
      <formula>E34&lt;&gt;$B$9</formula>
    </cfRule>
  </conditionalFormatting>
  <conditionalFormatting sqref="F35">
    <cfRule type="expression" dxfId="36" priority="58">
      <formula>E35&lt;&gt;$B$9</formula>
    </cfRule>
  </conditionalFormatting>
  <conditionalFormatting sqref="F36">
    <cfRule type="expression" dxfId="35" priority="57">
      <formula>E36&lt;&gt;$B$9</formula>
    </cfRule>
  </conditionalFormatting>
  <conditionalFormatting sqref="F38">
    <cfRule type="expression" dxfId="34" priority="55">
      <formula>E38&lt;&gt;$B$9</formula>
    </cfRule>
  </conditionalFormatting>
  <conditionalFormatting sqref="F39">
    <cfRule type="expression" dxfId="33" priority="54">
      <formula>E39&lt;&gt;$B$9</formula>
    </cfRule>
  </conditionalFormatting>
  <conditionalFormatting sqref="F40">
    <cfRule type="expression" dxfId="32" priority="53">
      <formula>E40&lt;&gt;$B$9</formula>
    </cfRule>
  </conditionalFormatting>
  <conditionalFormatting sqref="F41">
    <cfRule type="expression" dxfId="31" priority="52">
      <formula>E41&lt;&gt;$B$9</formula>
    </cfRule>
  </conditionalFormatting>
  <conditionalFormatting sqref="F42">
    <cfRule type="expression" dxfId="30" priority="51">
      <formula>E42&lt;&gt;$B$9</formula>
    </cfRule>
  </conditionalFormatting>
  <conditionalFormatting sqref="F43">
    <cfRule type="expression" dxfId="29" priority="50">
      <formula>E43&lt;&gt;$B$9</formula>
    </cfRule>
  </conditionalFormatting>
  <conditionalFormatting sqref="F44">
    <cfRule type="expression" dxfId="28" priority="49">
      <formula>E44&lt;&gt;$B$9</formula>
    </cfRule>
  </conditionalFormatting>
  <conditionalFormatting sqref="F45">
    <cfRule type="expression" dxfId="27" priority="48">
      <formula>E45&lt;&gt;$B$9</formula>
    </cfRule>
  </conditionalFormatting>
  <conditionalFormatting sqref="F46">
    <cfRule type="expression" dxfId="26" priority="47">
      <formula>E46&lt;&gt;$B$9</formula>
    </cfRule>
  </conditionalFormatting>
  <conditionalFormatting sqref="F47">
    <cfRule type="expression" dxfId="25" priority="46">
      <formula>E47&lt;&gt;$B$9</formula>
    </cfRule>
  </conditionalFormatting>
  <conditionalFormatting sqref="F48">
    <cfRule type="expression" dxfId="24" priority="45">
      <formula>E48&lt;&gt;$B$9</formula>
    </cfRule>
  </conditionalFormatting>
  <conditionalFormatting sqref="F49">
    <cfRule type="expression" dxfId="23" priority="22">
      <formula>E49&lt;&gt;$B$9</formula>
    </cfRule>
  </conditionalFormatting>
  <conditionalFormatting sqref="F50">
    <cfRule type="expression" dxfId="22" priority="42">
      <formula>E50&lt;&gt;$B$9</formula>
    </cfRule>
  </conditionalFormatting>
  <conditionalFormatting sqref="G49">
    <cfRule type="beginsWith" dxfId="21" priority="23" operator="beginsWith" text="No pasa">
      <formula>LEFT(G49,LEN("No pasa"))="No pasa"</formula>
    </cfRule>
    <cfRule type="endsWith" dxfId="20" priority="24" operator="endsWith" text="Pasa">
      <formula>RIGHT(G49,LEN("Pasa"))="Pasa"</formula>
    </cfRule>
  </conditionalFormatting>
  <conditionalFormatting sqref="G67">
    <cfRule type="beginsWith" dxfId="19" priority="20" operator="beginsWith" text="No pasa">
      <formula>LEFT(G67,LEN("No pasa"))="No pasa"</formula>
    </cfRule>
    <cfRule type="endsWith" dxfId="18" priority="21" operator="endsWith" text="Pasa">
      <formula>RIGHT(G67,LEN("Pasa"))="Pasa"</formula>
    </cfRule>
  </conditionalFormatting>
  <conditionalFormatting sqref="F51">
    <cfRule type="expression" dxfId="17" priority="17">
      <formula>E51&lt;&gt;$B$9</formula>
    </cfRule>
  </conditionalFormatting>
  <conditionalFormatting sqref="F52">
    <cfRule type="expression" dxfId="16" priority="18">
      <formula>E52&lt;&gt;$B$9</formula>
    </cfRule>
  </conditionalFormatting>
  <conditionalFormatting sqref="F54">
    <cfRule type="expression" dxfId="15" priority="16">
      <formula>E54&lt;&gt;$B$9</formula>
    </cfRule>
  </conditionalFormatting>
  <conditionalFormatting sqref="F53">
    <cfRule type="expression" dxfId="14" priority="15">
      <formula>E53&lt;&gt;$B$9</formula>
    </cfRule>
  </conditionalFormatting>
  <conditionalFormatting sqref="F56">
    <cfRule type="expression" dxfId="13" priority="14">
      <formula>E56&lt;&gt;$B$9</formula>
    </cfRule>
  </conditionalFormatting>
  <conditionalFormatting sqref="F55">
    <cfRule type="expression" dxfId="12" priority="13">
      <formula>E55&lt;&gt;$B$9</formula>
    </cfRule>
  </conditionalFormatting>
  <conditionalFormatting sqref="F58">
    <cfRule type="expression" dxfId="11" priority="12">
      <formula>E58&lt;&gt;$B$9</formula>
    </cfRule>
  </conditionalFormatting>
  <conditionalFormatting sqref="F57">
    <cfRule type="expression" dxfId="10" priority="11">
      <formula>E57&lt;&gt;$B$9</formula>
    </cfRule>
  </conditionalFormatting>
  <conditionalFormatting sqref="F60">
    <cfRule type="expression" dxfId="9" priority="10">
      <formula>E60&lt;&gt;$B$9</formula>
    </cfRule>
  </conditionalFormatting>
  <conditionalFormatting sqref="F59">
    <cfRule type="expression" dxfId="8" priority="9">
      <formula>E59&lt;&gt;$B$9</formula>
    </cfRule>
  </conditionalFormatting>
  <conditionalFormatting sqref="F62">
    <cfRule type="expression" dxfId="7" priority="8">
      <formula>E62&lt;&gt;$B$9</formula>
    </cfRule>
  </conditionalFormatting>
  <conditionalFormatting sqref="F61">
    <cfRule type="expression" dxfId="6" priority="7">
      <formula>E61&lt;&gt;$B$9</formula>
    </cfRule>
  </conditionalFormatting>
  <conditionalFormatting sqref="F64">
    <cfRule type="expression" dxfId="5" priority="6">
      <formula>E64&lt;&gt;$B$9</formula>
    </cfRule>
  </conditionalFormatting>
  <conditionalFormatting sqref="F63">
    <cfRule type="expression" dxfId="4" priority="5">
      <formula>E63&lt;&gt;$B$9</formula>
    </cfRule>
  </conditionalFormatting>
  <conditionalFormatting sqref="F66">
    <cfRule type="expression" dxfId="3" priority="4">
      <formula>E66&lt;&gt;$B$9</formula>
    </cfRule>
  </conditionalFormatting>
  <conditionalFormatting sqref="F65">
    <cfRule type="expression" dxfId="2" priority="3">
      <formula>E65&lt;&gt;$B$9</formula>
    </cfRule>
  </conditionalFormatting>
  <conditionalFormatting sqref="F68">
    <cfRule type="expression" dxfId="1" priority="2">
      <formula>E68&lt;&gt;$B$9</formula>
    </cfRule>
  </conditionalFormatting>
  <conditionalFormatting sqref="F67">
    <cfRule type="expression" dxfId="0" priority="1">
      <formula>E67&lt;&gt;$B$9</formula>
    </cfRule>
  </conditionalFormatting>
  <pageMargins left="0.70866141732283472" right="0.70866141732283472" top="0.74803149606299213" bottom="0.74803149606299213" header="0.31496062992125984" footer="0.31496062992125984"/>
  <pageSetup scale="75" fitToHeight="15" orientation="landscape" horizontalDpi="4294967292" verticalDpi="429496729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C93"/>
  <sheetViews>
    <sheetView topLeftCell="A61" workbookViewId="0">
      <selection activeCell="C74" sqref="C74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29.140625" style="1" customWidth="1"/>
    <col min="4" max="4" width="53.85546875" style="1" customWidth="1"/>
    <col min="5" max="16384" width="8.85546875" style="1"/>
  </cols>
  <sheetData>
    <row r="1" spans="1:16383" x14ac:dyDescent="0.25">
      <c r="A1" s="178" t="s">
        <v>101</v>
      </c>
      <c r="B1" s="178"/>
      <c r="C1" s="178"/>
      <c r="D1" s="178"/>
    </row>
    <row r="2" spans="1:16383" x14ac:dyDescent="0.25">
      <c r="A2" s="12"/>
    </row>
    <row r="3" spans="1:16383" ht="26.25" customHeight="1" x14ac:dyDescent="0.4">
      <c r="A3" s="179" t="s">
        <v>192</v>
      </c>
      <c r="B3" s="179"/>
      <c r="C3" s="179"/>
      <c r="D3" s="179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5" spans="1:16383" x14ac:dyDescent="0.25">
      <c r="A5" s="144" t="s">
        <v>26</v>
      </c>
      <c r="B5" s="227"/>
      <c r="C5" s="228"/>
      <c r="D5" s="27"/>
      <c r="E5" s="27"/>
      <c r="F5" s="9"/>
      <c r="G5" s="28"/>
      <c r="H5" s="29"/>
      <c r="I5" s="30"/>
      <c r="J5" s="31"/>
      <c r="K5" s="31"/>
      <c r="L5" s="31"/>
    </row>
    <row r="6" spans="1:16383" s="103" customFormat="1" x14ac:dyDescent="0.25">
      <c r="A6" s="144" t="s">
        <v>194</v>
      </c>
      <c r="B6" s="51"/>
      <c r="C6" s="109"/>
      <c r="D6" s="119"/>
      <c r="E6" s="119"/>
      <c r="F6" s="109"/>
      <c r="G6" s="120"/>
      <c r="H6" s="121"/>
      <c r="I6" s="122"/>
      <c r="J6" s="123"/>
      <c r="K6" s="123"/>
      <c r="L6" s="123"/>
    </row>
    <row r="7" spans="1:16383" x14ac:dyDescent="0.25">
      <c r="A7" s="144" t="s">
        <v>25</v>
      </c>
      <c r="B7" s="32"/>
      <c r="G7" s="28"/>
      <c r="H7" s="28"/>
      <c r="I7" s="31"/>
      <c r="J7" s="31"/>
      <c r="K7" s="31"/>
      <c r="L7" s="31"/>
    </row>
    <row r="8" spans="1:16383" x14ac:dyDescent="0.25">
      <c r="A8" s="144" t="s">
        <v>24</v>
      </c>
      <c r="B8" s="15"/>
      <c r="G8" s="10"/>
      <c r="H8" s="10"/>
    </row>
    <row r="9" spans="1:16383" x14ac:dyDescent="0.25">
      <c r="A9" s="144" t="s">
        <v>102</v>
      </c>
      <c r="B9" s="227"/>
      <c r="C9" s="228"/>
      <c r="D9" s="27"/>
      <c r="E9" s="27"/>
      <c r="F9" s="9"/>
      <c r="G9" s="28"/>
      <c r="H9" s="29"/>
      <c r="I9" s="226"/>
      <c r="J9" s="226"/>
      <c r="K9" s="226"/>
      <c r="L9" s="226"/>
      <c r="M9" s="226"/>
    </row>
    <row r="10" spans="1:16383" x14ac:dyDescent="0.25">
      <c r="A10" s="144" t="s">
        <v>21</v>
      </c>
      <c r="B10" s="227"/>
      <c r="C10" s="228"/>
      <c r="D10" s="27"/>
      <c r="E10" s="27"/>
      <c r="F10" s="9"/>
      <c r="G10" s="28"/>
      <c r="H10" s="29"/>
      <c r="I10" s="226"/>
      <c r="J10" s="226"/>
      <c r="K10" s="226"/>
      <c r="L10" s="226"/>
      <c r="M10" s="226"/>
    </row>
    <row r="11" spans="1:16383" ht="15.75" thickBot="1" x14ac:dyDescent="0.3"/>
    <row r="12" spans="1:16383" ht="21" customHeight="1" x14ac:dyDescent="0.25">
      <c r="A12" s="232" t="s">
        <v>103</v>
      </c>
      <c r="B12" s="233"/>
      <c r="C12" s="233"/>
      <c r="D12" s="234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</row>
    <row r="13" spans="1:16383" ht="19.5" thickBot="1" x14ac:dyDescent="0.35">
      <c r="A13" s="93" t="s">
        <v>104</v>
      </c>
      <c r="B13" s="124" t="s">
        <v>105</v>
      </c>
      <c r="C13" s="124" t="s">
        <v>106</v>
      </c>
      <c r="D13" s="92" t="s">
        <v>107</v>
      </c>
    </row>
    <row r="14" spans="1:16383" ht="29.1" customHeight="1" x14ac:dyDescent="0.25">
      <c r="A14" s="229" t="s">
        <v>19</v>
      </c>
      <c r="B14" s="125" t="str">
        <f>+'1. RECOMENDACIONES cap. 1'!A19</f>
        <v>1. Identidad</v>
      </c>
      <c r="C14" s="126" t="str">
        <f>+'1. RECOMENDACIONES cap. 1'!H19</f>
        <v>Aprobado con cambio</v>
      </c>
      <c r="D14" s="127">
        <f>'1. RECOMENDACIONES cap. 1'!I19</f>
        <v>0</v>
      </c>
    </row>
    <row r="15" spans="1:16383" x14ac:dyDescent="0.25">
      <c r="A15" s="230"/>
      <c r="B15" s="113" t="str">
        <f>+'1. RECOMENDACIONES cap. 1'!A20</f>
        <v>2. Fin general</v>
      </c>
      <c r="C15" s="106" t="str">
        <f>+'1. RECOMENDACIONES cap. 1'!H20</f>
        <v>Aprobado con cambio</v>
      </c>
      <c r="D15" s="128">
        <f>'1. RECOMENDACIONES cap. 1'!I20</f>
        <v>0</v>
      </c>
    </row>
    <row r="16" spans="1:16383" x14ac:dyDescent="0.25">
      <c r="A16" s="230"/>
      <c r="B16" s="113" t="str">
        <f>+'1. RECOMENDACIONES cap. 1'!A21</f>
        <v>3. Misión específica</v>
      </c>
      <c r="C16" s="106" t="str">
        <f>+'1. RECOMENDACIONES cap. 1'!H21</f>
        <v>Aprobado con cambio</v>
      </c>
      <c r="D16" s="128">
        <f>'1. RECOMENDACIONES cap. 1'!I21</f>
        <v>0</v>
      </c>
    </row>
    <row r="17" spans="1:4" x14ac:dyDescent="0.25">
      <c r="A17" s="230"/>
      <c r="B17" s="113" t="str">
        <f>+'1. RECOMENDACIONES cap. 1'!A22</f>
        <v>4. Fundamento de la espiritualidad</v>
      </c>
      <c r="C17" s="106" t="str">
        <f>+'1. RECOMENDACIONES cap. 1'!H22</f>
        <v>Aprobado con cambio</v>
      </c>
      <c r="D17" s="128">
        <f>'1. RECOMENDACIONES cap. 1'!I22</f>
        <v>0</v>
      </c>
    </row>
    <row r="18" spans="1:4" x14ac:dyDescent="0.25">
      <c r="A18" s="230"/>
      <c r="B18" s="113" t="str">
        <f>+'1. RECOMENDACIONES cap. 1'!A23</f>
        <v>5. Cristocentrismo</v>
      </c>
      <c r="C18" s="106" t="str">
        <f>+'1. RECOMENDACIONES cap. 1'!H23</f>
        <v>Aprobado con cambio</v>
      </c>
      <c r="D18" s="128">
        <f>'1. RECOMENDACIONES cap. 1'!I23</f>
        <v>0</v>
      </c>
    </row>
    <row r="19" spans="1:4" x14ac:dyDescent="0.25">
      <c r="A19" s="230"/>
      <c r="B19" s="113" t="str">
        <f>+'1. RECOMENDACIONES cap. 1'!A24</f>
        <v>6. Espiritualidad seglar</v>
      </c>
      <c r="C19" s="106" t="str">
        <f>+'1. RECOMENDACIONES cap. 1'!H24</f>
        <v>Aprobado con cambio</v>
      </c>
      <c r="D19" s="128">
        <f>'1. RECOMENDACIONES cap. 1'!I24</f>
        <v>0</v>
      </c>
    </row>
    <row r="20" spans="1:4" x14ac:dyDescent="0.25">
      <c r="A20" s="230"/>
      <c r="B20" s="113" t="str">
        <f>+'1. RECOMENDACIONES cap. 1'!A25</f>
        <v>7. La espiritualidad del Reino</v>
      </c>
      <c r="C20" s="106" t="str">
        <f>+'1. RECOMENDACIONES cap. 1'!H25</f>
        <v>Aprobado con cambio</v>
      </c>
      <c r="D20" s="128">
        <f>'1. RECOMENDACIONES cap. 1'!I25</f>
        <v>0</v>
      </c>
    </row>
    <row r="21" spans="1:4" ht="30" x14ac:dyDescent="0.25">
      <c r="A21" s="230"/>
      <c r="B21" s="113" t="str">
        <f>+'1. RECOMENDACIONES cap. 1'!A26</f>
        <v>8. Espíritu contemplativo y evangelizador</v>
      </c>
      <c r="C21" s="106" t="str">
        <f>+'1. RECOMENDACIONES cap. 1'!H26</f>
        <v>Aprobado con cambio</v>
      </c>
      <c r="D21" s="128">
        <f>'1. RECOMENDACIONES cap. 1'!I26</f>
        <v>0</v>
      </c>
    </row>
    <row r="22" spans="1:4" x14ac:dyDescent="0.25">
      <c r="A22" s="230"/>
      <c r="B22" s="113" t="str">
        <f>+'1. RECOMENDACIONES cap. 1'!A27</f>
        <v>9. Espíritu de lucha</v>
      </c>
      <c r="C22" s="106" t="str">
        <f>+'1. RECOMENDACIONES cap. 1'!H27</f>
        <v>Aprobado con cambio</v>
      </c>
      <c r="D22" s="128">
        <f>'1. RECOMENDACIONES cap. 1'!I27</f>
        <v>0</v>
      </c>
    </row>
    <row r="23" spans="1:4" x14ac:dyDescent="0.25">
      <c r="A23" s="230"/>
      <c r="B23" s="113" t="str">
        <f>+'1. RECOMENDACIONES cap. 1'!A28</f>
        <v>10. Caridad</v>
      </c>
      <c r="C23" s="106" t="str">
        <f>+'1. RECOMENDACIONES cap. 1'!H28</f>
        <v>Aprobado con cambio</v>
      </c>
      <c r="D23" s="128">
        <f>'1. RECOMENDACIONES cap. 1'!I28</f>
        <v>0</v>
      </c>
    </row>
    <row r="24" spans="1:4" ht="15.75" thickBot="1" x14ac:dyDescent="0.3">
      <c r="A24" s="231"/>
      <c r="B24" s="91" t="str">
        <f>+'1. RECOMENDACIONES cap. 1'!A29</f>
        <v>11. Los amores del Regnum Christi</v>
      </c>
      <c r="C24" s="115" t="str">
        <f>+'1. RECOMENDACIONES cap. 1'!H29</f>
        <v>Aprobado con cambio</v>
      </c>
      <c r="D24" s="142">
        <f>'1. RECOMENDACIONES cap. 1'!I29</f>
        <v>0</v>
      </c>
    </row>
    <row r="25" spans="1:4" ht="30" x14ac:dyDescent="0.25">
      <c r="A25" s="229" t="s">
        <v>108</v>
      </c>
      <c r="B25" s="125" t="str">
        <f>+'2. RECOMENDACIONES cap. 2'!A19</f>
        <v>12. Dimensiones de la misión en la vida de los miembros</v>
      </c>
      <c r="C25" s="126" t="str">
        <f>+'2. RECOMENDACIONES cap. 2'!H19</f>
        <v>Aprobado con cambio</v>
      </c>
      <c r="D25" s="127">
        <f>'2. RECOMENDACIONES cap. 2'!I19</f>
        <v>0</v>
      </c>
    </row>
    <row r="26" spans="1:4" x14ac:dyDescent="0.25">
      <c r="A26" s="230"/>
      <c r="B26" s="113" t="str">
        <f>+'2. RECOMENDACIONES cap. 2'!A20</f>
        <v>13. Los campos de acción apostólica</v>
      </c>
      <c r="C26" s="106" t="str">
        <f>+'2. RECOMENDACIONES cap. 2'!H20</f>
        <v>Aprobado con cambio</v>
      </c>
      <c r="D26" s="128">
        <f>'2. RECOMENDACIONES cap. 2'!I20</f>
        <v>0</v>
      </c>
    </row>
    <row r="27" spans="1:4" x14ac:dyDescent="0.25">
      <c r="A27" s="230"/>
      <c r="B27" s="113" t="str">
        <f>+'2. RECOMENDACIONES cap. 2'!A21</f>
        <v>14. Criterios de acción apostólica</v>
      </c>
      <c r="C27" s="106" t="str">
        <f>+'2. RECOMENDACIONES cap. 2'!H21</f>
        <v>Aprobado con cambio</v>
      </c>
      <c r="D27" s="128">
        <f>'2. RECOMENDACIONES cap. 2'!I21</f>
        <v>0</v>
      </c>
    </row>
    <row r="28" spans="1:4" x14ac:dyDescent="0.25">
      <c r="A28" s="230"/>
      <c r="B28" s="113" t="str">
        <f>+'2. RECOMENDACIONES cap. 2'!A22</f>
        <v>15. El ECYD</v>
      </c>
      <c r="C28" s="106" t="str">
        <f>+'2. RECOMENDACIONES cap. 2'!H22</f>
        <v>Aprobado con cambio</v>
      </c>
      <c r="D28" s="128">
        <f>'2. RECOMENDACIONES cap. 2'!I22</f>
        <v>0</v>
      </c>
    </row>
    <row r="29" spans="1:4" ht="15.75" thickBot="1" x14ac:dyDescent="0.3">
      <c r="A29" s="231"/>
      <c r="B29" s="91" t="str">
        <f>+'2. RECOMENDACIONES cap. 2'!A23</f>
        <v>16. Las redes</v>
      </c>
      <c r="C29" s="115" t="str">
        <f>+'2. RECOMENDACIONES cap. 2'!H23</f>
        <v>Aprobado con cambio</v>
      </c>
      <c r="D29" s="142">
        <f>'2. RECOMENDACIONES cap. 2'!I23</f>
        <v>0</v>
      </c>
    </row>
    <row r="30" spans="1:4" x14ac:dyDescent="0.25">
      <c r="A30" s="229" t="s">
        <v>109</v>
      </c>
      <c r="B30" s="132" t="str">
        <f>+'3. RECOMENDACIONES cap. 3'!A19</f>
        <v>17. Orientación de la vida espiritual</v>
      </c>
      <c r="C30" s="126" t="str">
        <f>+'3. RECOMENDACIONES cap. 3'!H19</f>
        <v>Aprobado con cambio</v>
      </c>
      <c r="D30" s="127">
        <f>'3. RECOMENDACIONES cap. 3'!I19</f>
        <v>0</v>
      </c>
    </row>
    <row r="31" spans="1:4" ht="30" x14ac:dyDescent="0.25">
      <c r="A31" s="230"/>
      <c r="B31" s="114" t="str">
        <f>+'3. RECOMENDACIONES cap. 3'!A20</f>
        <v>18. La prácticas de vida espiritual de los miembros de primer grado</v>
      </c>
      <c r="C31" s="106" t="str">
        <f>+'3. RECOMENDACIONES cap. 3'!H20</f>
        <v>Aprobado con cambio</v>
      </c>
      <c r="D31" s="128">
        <f>'3. RECOMENDACIONES cap. 3'!I20</f>
        <v>0</v>
      </c>
    </row>
    <row r="32" spans="1:4" ht="30" x14ac:dyDescent="0.25">
      <c r="A32" s="230"/>
      <c r="B32" s="114" t="str">
        <f>+'3. RECOMENDACIONES cap. 3'!A21</f>
        <v>19. Las prácticas de vida espiritual de los miembros de segundo grado</v>
      </c>
      <c r="C32" s="106" t="str">
        <f>+'3. RECOMENDACIONES cap. 3'!H21</f>
        <v>Aprobado con cambio</v>
      </c>
      <c r="D32" s="128">
        <f>'3. RECOMENDACIONES cap. 3'!I21</f>
        <v>0</v>
      </c>
    </row>
    <row r="33" spans="1:4" ht="15.75" thickBot="1" x14ac:dyDescent="0.3">
      <c r="A33" s="231"/>
      <c r="B33" s="90" t="str">
        <f>+'3. RECOMENDACIONES cap. 3'!A22</f>
        <v>20. La dirección espiritual</v>
      </c>
      <c r="C33" s="115" t="str">
        <f>+'3. RECOMENDACIONES cap. 3'!H22</f>
        <v>Aprobado con cambio</v>
      </c>
      <c r="D33" s="142">
        <f>'3. RECOMENDACIONES cap. 3'!I22</f>
        <v>0</v>
      </c>
    </row>
    <row r="34" spans="1:4" x14ac:dyDescent="0.25">
      <c r="A34" s="229" t="s">
        <v>110</v>
      </c>
      <c r="B34" s="132" t="str">
        <f>+'4. RECOMENDACIONES cap. 4'!A19</f>
        <v>21. Concepto de formación</v>
      </c>
      <c r="C34" s="126" t="str">
        <f>+'4. RECOMENDACIONES cap. 4'!H19</f>
        <v>Aprobado con cambio</v>
      </c>
      <c r="D34" s="127">
        <f>'4. RECOMENDACIONES cap. 4'!I19</f>
        <v>0</v>
      </c>
    </row>
    <row r="35" spans="1:4" x14ac:dyDescent="0.25">
      <c r="A35" s="230"/>
      <c r="B35" s="114" t="str">
        <f>+'4. RECOMENDACIONES cap. 4'!A20</f>
        <v>22. Medios de formación</v>
      </c>
      <c r="C35" s="106" t="str">
        <f>+'4. RECOMENDACIONES cap. 4'!H20</f>
        <v>Aprobado con cambio</v>
      </c>
      <c r="D35" s="128">
        <f>'4. RECOMENDACIONES cap. 4'!I20</f>
        <v>0</v>
      </c>
    </row>
    <row r="36" spans="1:4" ht="15.75" thickBot="1" x14ac:dyDescent="0.3">
      <c r="A36" s="231"/>
      <c r="B36" s="90" t="str">
        <f>+'4. RECOMENDACIONES cap. 4'!A21</f>
        <v>23. Capacitación</v>
      </c>
      <c r="C36" s="115" t="str">
        <f>+'4. RECOMENDACIONES cap. 4'!H21</f>
        <v>Aprobado con cambio</v>
      </c>
      <c r="D36" s="142">
        <f>'4. RECOMENDACIONES cap. 4'!I21</f>
        <v>0</v>
      </c>
    </row>
    <row r="37" spans="1:4" ht="15" customHeight="1" x14ac:dyDescent="0.25">
      <c r="A37" s="229" t="s">
        <v>111</v>
      </c>
      <c r="B37" s="132" t="str">
        <f>+'5. RECOMENDACIONES cap. 5'!A19</f>
        <v>24. Miembros</v>
      </c>
      <c r="C37" s="126" t="str">
        <f>+'5. RECOMENDACIONES cap. 5'!H19</f>
        <v>Aprobado con cambio</v>
      </c>
      <c r="D37" s="127">
        <f>'5. RECOMENDACIONES cap. 5'!I19</f>
        <v>0</v>
      </c>
    </row>
    <row r="38" spans="1:4" ht="30" x14ac:dyDescent="0.25">
      <c r="A38" s="230"/>
      <c r="B38" s="114" t="str">
        <f>+'5. RECOMENDACIONES cap. 5'!A20</f>
        <v>25. Sacerdotes y seminaristas diocesanos</v>
      </c>
      <c r="C38" s="106" t="str">
        <f>+'5. RECOMENDACIONES cap. 5'!H20</f>
        <v>Aprobado con cambio</v>
      </c>
      <c r="D38" s="128">
        <f>'5. RECOMENDACIONES cap. 5'!I20</f>
        <v>0</v>
      </c>
    </row>
    <row r="39" spans="1:4" x14ac:dyDescent="0.25">
      <c r="A39" s="230"/>
      <c r="B39" s="114" t="str">
        <f>+'5. RECOMENDACIONES cap. 5'!A21</f>
        <v>26. Los colaboradores</v>
      </c>
      <c r="C39" s="106" t="str">
        <f>+'5. RECOMENDACIONES cap. 5'!H21</f>
        <v>Aprobado con cambio</v>
      </c>
      <c r="D39" s="128">
        <f>'5. RECOMENDACIONES cap. 5'!I21</f>
        <v>0</v>
      </c>
    </row>
    <row r="40" spans="1:4" x14ac:dyDescent="0.25">
      <c r="A40" s="230"/>
      <c r="B40" s="114" t="str">
        <f>+'5. RECOMENDACIONES cap. 5'!A22</f>
        <v>27. Los simpatizantes</v>
      </c>
      <c r="C40" s="106" t="str">
        <f>+'5. RECOMENDACIONES cap. 5'!H22</f>
        <v>Aprobado con cambio</v>
      </c>
      <c r="D40" s="128">
        <f>'5. RECOMENDACIONES cap. 5'!I22</f>
        <v>0</v>
      </c>
    </row>
    <row r="41" spans="1:4" x14ac:dyDescent="0.25">
      <c r="A41" s="230"/>
      <c r="B41" s="114" t="str">
        <f>+'5. RECOMENDACIONES cap. 5'!A23</f>
        <v>28. Requisitos para ser miembro</v>
      </c>
      <c r="C41" s="106" t="str">
        <f>+'5. RECOMENDACIONES cap. 5'!H23</f>
        <v>Aprobado con cambio</v>
      </c>
      <c r="D41" s="128">
        <f>'5. RECOMENDACIONES cap. 5'!I23</f>
        <v>0</v>
      </c>
    </row>
    <row r="42" spans="1:4" ht="30" x14ac:dyDescent="0.25">
      <c r="A42" s="230"/>
      <c r="B42" s="114" t="str">
        <f>+'5. RECOMENDACIONES cap. 5'!A24</f>
        <v>29. Los compromisos de los miembros</v>
      </c>
      <c r="C42" s="106" t="str">
        <f>+'5. RECOMENDACIONES cap. 5'!H24</f>
        <v>Aprobado con cambio</v>
      </c>
      <c r="D42" s="128">
        <f>'5. RECOMENDACIONES cap. 5'!I24</f>
        <v>0</v>
      </c>
    </row>
    <row r="43" spans="1:4" ht="30" x14ac:dyDescent="0.25">
      <c r="A43" s="230"/>
      <c r="B43" s="114" t="str">
        <f>+'5. RECOMENDACIONES cap. 5'!A41</f>
        <v>30. Respeto hacia los otros carismas en la Iglesia</v>
      </c>
      <c r="C43" s="106" t="str">
        <f>+'5. RECOMENDACIONES cap. 5'!H41</f>
        <v>Aprobado con cambio</v>
      </c>
      <c r="D43" s="128">
        <f>'5. RECOMENDACIONES cap. 5'!I41</f>
        <v>0</v>
      </c>
    </row>
    <row r="44" spans="1:4" x14ac:dyDescent="0.25">
      <c r="A44" s="230"/>
      <c r="B44" s="114" t="str">
        <f>+'5. RECOMENDACIONES cap. 5'!A42</f>
        <v>31. La decisión para incorporarse</v>
      </c>
      <c r="C44" s="106" t="str">
        <f>+'5. RECOMENDACIONES cap. 5'!H42</f>
        <v>Aprobado con cambio</v>
      </c>
      <c r="D44" s="128">
        <f>'5. RECOMENDACIONES cap. 5'!I42</f>
        <v>0</v>
      </c>
    </row>
    <row r="45" spans="1:4" x14ac:dyDescent="0.25">
      <c r="A45" s="230"/>
      <c r="B45" s="114" t="str">
        <f>+'5. RECOMENDACIONES cap. 5'!A43</f>
        <v>32. La admisión</v>
      </c>
      <c r="C45" s="106" t="str">
        <f>+'5. RECOMENDACIONES cap. 5'!H43</f>
        <v>Aprobado con cambio</v>
      </c>
      <c r="D45" s="128">
        <f>'5. RECOMENDACIONES cap. 5'!I43</f>
        <v>0</v>
      </c>
    </row>
    <row r="46" spans="1:4" x14ac:dyDescent="0.25">
      <c r="A46" s="230"/>
      <c r="B46" s="114" t="str">
        <f>+'5. RECOMENDACIONES cap. 5'!A44</f>
        <v>33. La incorporación y la renovación</v>
      </c>
      <c r="C46" s="106" t="str">
        <f>+'5. RECOMENDACIONES cap. 5'!H44</f>
        <v>Aprobado con cambio</v>
      </c>
      <c r="D46" s="128">
        <f>'5. RECOMENDACIONES cap. 5'!I44</f>
        <v>0</v>
      </c>
    </row>
    <row r="47" spans="1:4" x14ac:dyDescent="0.25">
      <c r="A47" s="230"/>
      <c r="B47" s="114" t="str">
        <f>+'5. RECOMENDACIONES cap. 5'!A45</f>
        <v>34. El abandono del Movimiento</v>
      </c>
      <c r="C47" s="106" t="str">
        <f>+'5. RECOMENDACIONES cap. 5'!H45</f>
        <v>Aprobado con cambio</v>
      </c>
      <c r="D47" s="128">
        <f>'5. RECOMENDACIONES cap. 5'!I45</f>
        <v>0</v>
      </c>
    </row>
    <row r="48" spans="1:4" ht="30" x14ac:dyDescent="0.25">
      <c r="A48" s="230"/>
      <c r="B48" s="114" t="str">
        <f>+'5. RECOMENDACIONES cap. 5'!A46</f>
        <v>35. Pérdida ipso facto de la pertenencia</v>
      </c>
      <c r="C48" s="106" t="str">
        <f>+'5. RECOMENDACIONES cap. 5'!H46</f>
        <v>Aprobado con cambio</v>
      </c>
      <c r="D48" s="128">
        <f>'5. RECOMENDACIONES cap. 5'!I46</f>
        <v>0</v>
      </c>
    </row>
    <row r="49" spans="1:4" x14ac:dyDescent="0.25">
      <c r="A49" s="230"/>
      <c r="B49" s="114" t="str">
        <f>+'5. RECOMENDACIONES cap. 5'!A47</f>
        <v>36. La expulsión y las causas</v>
      </c>
      <c r="C49" s="106" t="str">
        <f>+'5. RECOMENDACIONES cap. 5'!H47</f>
        <v>Aprobado con cambio</v>
      </c>
      <c r="D49" s="128">
        <f>'5. RECOMENDACIONES cap. 5'!I47</f>
        <v>0</v>
      </c>
    </row>
    <row r="50" spans="1:4" ht="30.75" thickBot="1" x14ac:dyDescent="0.3">
      <c r="A50" s="231"/>
      <c r="B50" s="90" t="str">
        <f>+'5. RECOMENDACIONES cap. 5'!A48</f>
        <v>37. Sobre la compensación económica</v>
      </c>
      <c r="C50" s="115" t="str">
        <f>+'5. RECOMENDACIONES cap. 5'!H48</f>
        <v>Aprobado con cambio</v>
      </c>
      <c r="D50" s="142">
        <f>'5. RECOMENDACIONES cap. 5'!I48</f>
        <v>0</v>
      </c>
    </row>
    <row r="51" spans="1:4" x14ac:dyDescent="0.25">
      <c r="A51" s="229" t="s">
        <v>112</v>
      </c>
      <c r="B51" s="132" t="str">
        <f>+'6. RECOMENDACIONES cap. 6'!A19</f>
        <v>38. Equipos</v>
      </c>
      <c r="C51" s="126" t="str">
        <f>+'6. RECOMENDACIONES cap. 6'!H19</f>
        <v>Aprobado con cambio</v>
      </c>
      <c r="D51" s="127">
        <f>'6. RECOMENDACIONES cap. 6'!I19</f>
        <v>0</v>
      </c>
    </row>
    <row r="52" spans="1:4" x14ac:dyDescent="0.25">
      <c r="A52" s="230"/>
      <c r="B52" s="114" t="str">
        <f>+'6. RECOMENDACIONES cap. 6'!A20</f>
        <v>39. Grupos</v>
      </c>
      <c r="C52" s="106" t="str">
        <f>+'6. RECOMENDACIONES cap. 6'!H20</f>
        <v>Aprobado con cambio</v>
      </c>
      <c r="D52" s="128">
        <f>'6. RECOMENDACIONES cap. 6'!I20</f>
        <v>0</v>
      </c>
    </row>
    <row r="53" spans="1:4" x14ac:dyDescent="0.25">
      <c r="A53" s="230"/>
      <c r="B53" s="114" t="str">
        <f>+'6. RECOMENDACIONES cap. 6'!A21</f>
        <v>40. Secciones</v>
      </c>
      <c r="C53" s="106" t="str">
        <f>+'6. RECOMENDACIONES cap. 6'!H21</f>
        <v>Aprobado con cambio</v>
      </c>
      <c r="D53" s="128">
        <f>'6. RECOMENDACIONES cap. 6'!I21</f>
        <v>0</v>
      </c>
    </row>
    <row r="54" spans="1:4" x14ac:dyDescent="0.25">
      <c r="A54" s="230"/>
      <c r="B54" s="114" t="str">
        <f>+'6. RECOMENDACIONES cap. 6'!A22</f>
        <v>41. El director de sección</v>
      </c>
      <c r="C54" s="106" t="str">
        <f>+'6. RECOMENDACIONES cap. 6'!H22</f>
        <v>Aprobado con cambio</v>
      </c>
      <c r="D54" s="128">
        <f>'6. RECOMENDACIONES cap. 6'!I22</f>
        <v>0</v>
      </c>
    </row>
    <row r="55" spans="1:4" ht="15.75" thickBot="1" x14ac:dyDescent="0.3">
      <c r="A55" s="236"/>
      <c r="B55" s="133" t="str">
        <f>+'6. RECOMENDACIONES cap. 6'!A23</f>
        <v>42. Los formadores</v>
      </c>
      <c r="C55" s="130" t="str">
        <f>+'6. RECOMENDACIONES cap. 6'!H23</f>
        <v>Aprobado con cambio</v>
      </c>
      <c r="D55" s="131">
        <f>'6. RECOMENDACIONES cap. 6'!I23</f>
        <v>0</v>
      </c>
    </row>
    <row r="56" spans="1:4" ht="21" x14ac:dyDescent="0.25">
      <c r="A56" s="237" t="s">
        <v>113</v>
      </c>
      <c r="B56" s="238"/>
      <c r="C56" s="238"/>
      <c r="D56" s="239"/>
    </row>
    <row r="57" spans="1:4" ht="19.5" thickBot="1" x14ac:dyDescent="0.35">
      <c r="A57" s="93" t="s">
        <v>104</v>
      </c>
      <c r="B57" s="124" t="s">
        <v>114</v>
      </c>
      <c r="C57" s="124" t="s">
        <v>106</v>
      </c>
      <c r="D57" s="92" t="s">
        <v>107</v>
      </c>
    </row>
    <row r="58" spans="1:4" ht="60" x14ac:dyDescent="0.25">
      <c r="A58" s="229" t="s">
        <v>111</v>
      </c>
      <c r="B58" s="132" t="s">
        <v>64</v>
      </c>
      <c r="C58" s="126" t="str">
        <f>+'5. RECOMENDACIONES cap. 5'!H26</f>
        <v>No Aprobado</v>
      </c>
      <c r="D58" s="127">
        <f>'5. RECOMENDACIONES cap. 5'!I26</f>
        <v>0</v>
      </c>
    </row>
    <row r="59" spans="1:4" ht="30" x14ac:dyDescent="0.25">
      <c r="A59" s="230"/>
      <c r="B59" s="114" t="s">
        <v>120</v>
      </c>
      <c r="C59" s="244" t="s">
        <v>197</v>
      </c>
      <c r="D59" s="245"/>
    </row>
    <row r="60" spans="1:4" x14ac:dyDescent="0.25">
      <c r="A60" s="230"/>
      <c r="B60" s="114" t="str">
        <f>'5. RECOMENDACIONES cap. 5'!A28</f>
        <v>5.B.1</v>
      </c>
      <c r="C60" s="106" t="str">
        <f>+'5. RECOMENDACIONES cap. 5'!H28</f>
        <v>No Aprobado</v>
      </c>
      <c r="D60" s="128">
        <f>'5. RECOMENDACIONES cap. 5'!I28</f>
        <v>0</v>
      </c>
    </row>
    <row r="61" spans="1:4" x14ac:dyDescent="0.25">
      <c r="A61" s="230"/>
      <c r="B61" s="114" t="str">
        <f>'5. RECOMENDACIONES cap. 5'!A29</f>
        <v>5.B.2</v>
      </c>
      <c r="C61" s="106" t="str">
        <f>+'5. RECOMENDACIONES cap. 5'!H29</f>
        <v>No Aprobado</v>
      </c>
      <c r="D61" s="128">
        <f>'5. RECOMENDACIONES cap. 5'!I29</f>
        <v>0</v>
      </c>
    </row>
    <row r="62" spans="1:4" x14ac:dyDescent="0.25">
      <c r="A62" s="230"/>
      <c r="B62" s="114" t="str">
        <f>'5. RECOMENDACIONES cap. 5'!A30</f>
        <v>5.B.3</v>
      </c>
      <c r="C62" s="106" t="str">
        <f>+'5. RECOMENDACIONES cap. 5'!H30</f>
        <v>No Aprobado</v>
      </c>
      <c r="D62" s="128">
        <f>'5. RECOMENDACIONES cap. 5'!I30</f>
        <v>0</v>
      </c>
    </row>
    <row r="63" spans="1:4" x14ac:dyDescent="0.25">
      <c r="A63" s="230"/>
      <c r="B63" s="114" t="str">
        <f>'5. RECOMENDACIONES cap. 5'!A31</f>
        <v>5.B.4</v>
      </c>
      <c r="C63" s="106" t="str">
        <f>+'5. RECOMENDACIONES cap. 5'!H31</f>
        <v>No Aprobado</v>
      </c>
      <c r="D63" s="128">
        <f>'5. RECOMENDACIONES cap. 5'!I31</f>
        <v>0</v>
      </c>
    </row>
    <row r="64" spans="1:4" x14ac:dyDescent="0.25">
      <c r="A64" s="230"/>
      <c r="B64" s="114" t="str">
        <f>'5. RECOMENDACIONES cap. 5'!A32</f>
        <v>5.B.5</v>
      </c>
      <c r="C64" s="106" t="str">
        <f>+'5. RECOMENDACIONES cap. 5'!H32</f>
        <v>No Aprobado</v>
      </c>
      <c r="D64" s="128">
        <f>'5. RECOMENDACIONES cap. 5'!I32</f>
        <v>0</v>
      </c>
    </row>
    <row r="65" spans="1:4" x14ac:dyDescent="0.25">
      <c r="A65" s="230"/>
      <c r="B65" s="114" t="str">
        <f>'5. RECOMENDACIONES cap. 5'!A33</f>
        <v>5.B.6</v>
      </c>
      <c r="C65" s="106" t="str">
        <f>+'5. RECOMENDACIONES cap. 5'!H33</f>
        <v>No Aprobado</v>
      </c>
      <c r="D65" s="128">
        <f>'5. RECOMENDACIONES cap. 5'!I33</f>
        <v>0</v>
      </c>
    </row>
    <row r="66" spans="1:4" x14ac:dyDescent="0.25">
      <c r="A66" s="230"/>
      <c r="B66" s="114" t="str">
        <f>'5. RECOMENDACIONES cap. 5'!A34</f>
        <v>5.B.7</v>
      </c>
      <c r="C66" s="106" t="str">
        <f>+'5. RECOMENDACIONES cap. 5'!H34</f>
        <v>No Aprobado</v>
      </c>
      <c r="D66" s="128">
        <f>'5. RECOMENDACIONES cap. 5'!I34</f>
        <v>0</v>
      </c>
    </row>
    <row r="67" spans="1:4" x14ac:dyDescent="0.25">
      <c r="A67" s="230"/>
      <c r="B67" s="114" t="str">
        <f>'5. RECOMENDACIONES cap. 5'!A35</f>
        <v>5.B.8</v>
      </c>
      <c r="C67" s="106" t="str">
        <f>+'5. RECOMENDACIONES cap. 5'!H35</f>
        <v>No Aprobado</v>
      </c>
      <c r="D67" s="128">
        <f>'5. RECOMENDACIONES cap. 5'!I35</f>
        <v>0</v>
      </c>
    </row>
    <row r="68" spans="1:4" x14ac:dyDescent="0.25">
      <c r="A68" s="230"/>
      <c r="B68" s="114" t="str">
        <f>'5. RECOMENDACIONES cap. 5'!A36</f>
        <v>5.B.9</v>
      </c>
      <c r="C68" s="106" t="str">
        <f>+'5. RECOMENDACIONES cap. 5'!H36</f>
        <v>No Aprobado</v>
      </c>
      <c r="D68" s="128">
        <f>'5. RECOMENDACIONES cap. 5'!I36</f>
        <v>0</v>
      </c>
    </row>
    <row r="69" spans="1:4" x14ac:dyDescent="0.25">
      <c r="A69" s="230"/>
      <c r="B69" s="114" t="str">
        <f>'5. RECOMENDACIONES cap. 5'!A37</f>
        <v>5.B.10</v>
      </c>
      <c r="C69" s="106" t="str">
        <f>+'5. RECOMENDACIONES cap. 5'!H37</f>
        <v>No Aprobado</v>
      </c>
      <c r="D69" s="128">
        <f>'5. RECOMENDACIONES cap. 5'!I37</f>
        <v>0</v>
      </c>
    </row>
    <row r="70" spans="1:4" x14ac:dyDescent="0.25">
      <c r="A70" s="230"/>
      <c r="B70" s="114" t="str">
        <f>'5. RECOMENDACIONES cap. 5'!A38</f>
        <v>5.B.11</v>
      </c>
      <c r="C70" s="106" t="str">
        <f>+'5. RECOMENDACIONES cap. 5'!H38</f>
        <v>No Aprobado</v>
      </c>
      <c r="D70" s="128">
        <f>'5. RECOMENDACIONES cap. 5'!I38</f>
        <v>0</v>
      </c>
    </row>
    <row r="71" spans="1:4" ht="15.75" thickBot="1" x14ac:dyDescent="0.3">
      <c r="A71" s="231"/>
      <c r="B71" s="90" t="str">
        <f>'5. RECOMENDACIONES cap. 5'!A39</f>
        <v>5.B.12</v>
      </c>
      <c r="C71" s="115" t="str">
        <f>+'5. RECOMENDACIONES cap. 5'!H39</f>
        <v>No Aprobado</v>
      </c>
      <c r="D71" s="142">
        <f>'5. RECOMENDACIONES cap. 5'!I39</f>
        <v>0</v>
      </c>
    </row>
    <row r="72" spans="1:4" ht="90" x14ac:dyDescent="0.25">
      <c r="A72" s="229" t="s">
        <v>112</v>
      </c>
      <c r="B72" s="125" t="s">
        <v>121</v>
      </c>
      <c r="C72" s="134" t="str">
        <f>+'6. RECOMENDACIONES cap. 6'!H25</f>
        <v>No Aprobado</v>
      </c>
      <c r="D72" s="127">
        <f>'6. RECOMENDACIONES cap. 6'!I25</f>
        <v>0</v>
      </c>
    </row>
    <row r="73" spans="1:4" ht="60" x14ac:dyDescent="0.25">
      <c r="A73" s="230"/>
      <c r="B73" s="113" t="s">
        <v>79</v>
      </c>
      <c r="C73" s="244" t="s">
        <v>198</v>
      </c>
      <c r="D73" s="245"/>
    </row>
    <row r="74" spans="1:4" x14ac:dyDescent="0.25">
      <c r="A74" s="230"/>
      <c r="B74" s="113" t="str">
        <f>'6. RECOMENDACIONES cap. 6'!A27</f>
        <v>6.B.1</v>
      </c>
      <c r="C74" s="135" t="str">
        <f>+'6. RECOMENDACIONES cap. 6'!H27</f>
        <v>No Aprobado</v>
      </c>
      <c r="D74" s="128">
        <f>'6. RECOMENDACIONES cap. 6'!I27</f>
        <v>0</v>
      </c>
    </row>
    <row r="75" spans="1:4" x14ac:dyDescent="0.25">
      <c r="A75" s="230"/>
      <c r="B75" s="113" t="str">
        <f>'6. RECOMENDACIONES cap. 6'!A28</f>
        <v>6.B.2</v>
      </c>
      <c r="C75" s="135" t="str">
        <f>+'6. RECOMENDACIONES cap. 6'!H28</f>
        <v>No Aprobado</v>
      </c>
      <c r="D75" s="128">
        <f>'6. RECOMENDACIONES cap. 6'!I28</f>
        <v>0</v>
      </c>
    </row>
    <row r="76" spans="1:4" x14ac:dyDescent="0.25">
      <c r="A76" s="230"/>
      <c r="B76" s="113" t="str">
        <f>'6. RECOMENDACIONES cap. 6'!A29</f>
        <v>6.B.3</v>
      </c>
      <c r="C76" s="135" t="str">
        <f>+'6. RECOMENDACIONES cap. 6'!H29</f>
        <v>No Aprobado</v>
      </c>
      <c r="D76" s="128">
        <f>'6. RECOMENDACIONES cap. 6'!I29</f>
        <v>0</v>
      </c>
    </row>
    <row r="77" spans="1:4" x14ac:dyDescent="0.25">
      <c r="A77" s="230"/>
      <c r="B77" s="113" t="str">
        <f>'6. RECOMENDACIONES cap. 6'!A30</f>
        <v>6.B.4</v>
      </c>
      <c r="C77" s="135" t="str">
        <f>+'6. RECOMENDACIONES cap. 6'!H30</f>
        <v>No Aprobado</v>
      </c>
      <c r="D77" s="128">
        <f>'6. RECOMENDACIONES cap. 6'!I30</f>
        <v>0</v>
      </c>
    </row>
    <row r="78" spans="1:4" x14ac:dyDescent="0.25">
      <c r="A78" s="230"/>
      <c r="B78" s="113" t="str">
        <f>'6. RECOMENDACIONES cap. 6'!A31</f>
        <v>6.B.5</v>
      </c>
      <c r="C78" s="135" t="str">
        <f>+'6. RECOMENDACIONES cap. 6'!H31</f>
        <v>No Aprobado</v>
      </c>
      <c r="D78" s="128">
        <f>'6. RECOMENDACIONES cap. 6'!I31</f>
        <v>0</v>
      </c>
    </row>
    <row r="79" spans="1:4" x14ac:dyDescent="0.25">
      <c r="A79" s="230"/>
      <c r="B79" s="113" t="str">
        <f>'6. RECOMENDACIONES cap. 6'!A32</f>
        <v>6.B.6</v>
      </c>
      <c r="C79" s="135" t="str">
        <f>+'6. RECOMENDACIONES cap. 6'!H32</f>
        <v>No Aprobado</v>
      </c>
      <c r="D79" s="128">
        <f>'6. RECOMENDACIONES cap. 6'!I32</f>
        <v>0</v>
      </c>
    </row>
    <row r="80" spans="1:4" x14ac:dyDescent="0.25">
      <c r="A80" s="230"/>
      <c r="B80" s="113" t="str">
        <f>'6. RECOMENDACIONES cap. 6'!A33</f>
        <v>6.B.7</v>
      </c>
      <c r="C80" s="135" t="str">
        <f>+'6. RECOMENDACIONES cap. 6'!H33</f>
        <v>No Aprobado</v>
      </c>
      <c r="D80" s="128">
        <f>'6. RECOMENDACIONES cap. 6'!I33</f>
        <v>0</v>
      </c>
    </row>
    <row r="81" spans="1:4" x14ac:dyDescent="0.25">
      <c r="A81" s="230"/>
      <c r="B81" s="113" t="str">
        <f>'6. RECOMENDACIONES cap. 6'!A34</f>
        <v>6.B.8</v>
      </c>
      <c r="C81" s="135" t="str">
        <f>+'6. RECOMENDACIONES cap. 6'!H34</f>
        <v>No Aprobado</v>
      </c>
      <c r="D81" s="128">
        <f>'6. RECOMENDACIONES cap. 6'!I34</f>
        <v>0</v>
      </c>
    </row>
    <row r="82" spans="1:4" x14ac:dyDescent="0.25">
      <c r="A82" s="230"/>
      <c r="B82" s="113" t="str">
        <f>'6. RECOMENDACIONES cap. 6'!A35</f>
        <v>6.B.9</v>
      </c>
      <c r="C82" s="135" t="str">
        <f>+'6. RECOMENDACIONES cap. 6'!H35</f>
        <v>No Aprobado</v>
      </c>
      <c r="D82" s="128">
        <f>'6. RECOMENDACIONES cap. 6'!I35</f>
        <v>0</v>
      </c>
    </row>
    <row r="83" spans="1:4" x14ac:dyDescent="0.25">
      <c r="A83" s="230"/>
      <c r="B83" s="113" t="str">
        <f>'6. RECOMENDACIONES cap. 6'!A36</f>
        <v>6.B.10</v>
      </c>
      <c r="C83" s="135" t="str">
        <f>+'6. RECOMENDACIONES cap. 6'!H36</f>
        <v>No Aprobado</v>
      </c>
      <c r="D83" s="128">
        <f>'6. RECOMENDACIONES cap. 6'!I36</f>
        <v>0</v>
      </c>
    </row>
    <row r="84" spans="1:4" x14ac:dyDescent="0.25">
      <c r="A84" s="230"/>
      <c r="B84" s="113" t="str">
        <f>'6. RECOMENDACIONES cap. 6'!A37</f>
        <v>6.B.11</v>
      </c>
      <c r="C84" s="135" t="str">
        <f>+'6. RECOMENDACIONES cap. 6'!H37</f>
        <v>No Aprobado</v>
      </c>
      <c r="D84" s="128">
        <f>'6. RECOMENDACIONES cap. 6'!I37</f>
        <v>0</v>
      </c>
    </row>
    <row r="85" spans="1:4" ht="15.75" thickBot="1" x14ac:dyDescent="0.3">
      <c r="A85" s="231"/>
      <c r="B85" s="91" t="str">
        <f>'6. RECOMENDACIONES cap. 6'!A38</f>
        <v>6.B.12</v>
      </c>
      <c r="C85" s="141" t="str">
        <f>+'6. RECOMENDACIONES cap. 6'!H38</f>
        <v>No Aprobado</v>
      </c>
      <c r="D85" s="142">
        <f>'6. RECOMENDACIONES cap. 6'!I38</f>
        <v>0</v>
      </c>
    </row>
    <row r="86" spans="1:4" ht="15" customHeight="1" x14ac:dyDescent="0.25">
      <c r="A86" s="229" t="s">
        <v>93</v>
      </c>
      <c r="B86" s="240" t="s">
        <v>115</v>
      </c>
      <c r="C86" s="240"/>
      <c r="D86" s="241"/>
    </row>
    <row r="87" spans="1:4" ht="45" x14ac:dyDescent="0.25">
      <c r="A87" s="230"/>
      <c r="B87" s="113" t="s">
        <v>96</v>
      </c>
      <c r="C87" s="106" t="str">
        <f>+'7. RECOMENDACIONES cap. 7'!G20</f>
        <v>No Aprobado</v>
      </c>
      <c r="D87" s="136">
        <f>'7. RECOMENDACIONES cap. 7'!H20</f>
        <v>0</v>
      </c>
    </row>
    <row r="88" spans="1:4" ht="45" x14ac:dyDescent="0.25">
      <c r="A88" s="230"/>
      <c r="B88" s="113" t="s">
        <v>97</v>
      </c>
      <c r="C88" s="106" t="str">
        <f>+'7. RECOMENDACIONES cap. 7'!G21</f>
        <v>No Aprobado</v>
      </c>
      <c r="D88" s="136">
        <f>'7. RECOMENDACIONES cap. 7'!H21</f>
        <v>0</v>
      </c>
    </row>
    <row r="89" spans="1:4" x14ac:dyDescent="0.25">
      <c r="A89" s="230"/>
      <c r="B89" s="242" t="s">
        <v>116</v>
      </c>
      <c r="C89" s="242"/>
      <c r="D89" s="243"/>
    </row>
    <row r="90" spans="1:4" ht="60" x14ac:dyDescent="0.25">
      <c r="A90" s="230"/>
      <c r="B90" s="113" t="s">
        <v>99</v>
      </c>
      <c r="C90" s="106" t="str">
        <f>+'7. RECOMENDACIONES cap. 7'!G23</f>
        <v>No Aprobado</v>
      </c>
      <c r="D90" s="136">
        <f>'7. RECOMENDACIONES cap. 7'!H23</f>
        <v>0</v>
      </c>
    </row>
    <row r="91" spans="1:4" ht="90.75" thickBot="1" x14ac:dyDescent="0.3">
      <c r="A91" s="236"/>
      <c r="B91" s="129" t="s">
        <v>100</v>
      </c>
      <c r="C91" s="130" t="str">
        <f>+'7. RECOMENDACIONES cap. 7'!G24</f>
        <v>No Aprobado</v>
      </c>
      <c r="D91" s="137">
        <f>'7. RECOMENDACIONES cap. 7'!H24</f>
        <v>0</v>
      </c>
    </row>
    <row r="93" spans="1:4" x14ac:dyDescent="0.25">
      <c r="A93" s="235" t="s">
        <v>0</v>
      </c>
      <c r="B93" s="235"/>
      <c r="C93" s="235"/>
      <c r="D93" s="235"/>
    </row>
  </sheetData>
  <autoFilter ref="B13:C91"/>
  <mergeCells count="23">
    <mergeCell ref="A93:D93"/>
    <mergeCell ref="A51:A55"/>
    <mergeCell ref="A56:D56"/>
    <mergeCell ref="A58:A71"/>
    <mergeCell ref="A72:A85"/>
    <mergeCell ref="A86:A91"/>
    <mergeCell ref="B86:D86"/>
    <mergeCell ref="B89:D89"/>
    <mergeCell ref="C59:D59"/>
    <mergeCell ref="C73:D73"/>
    <mergeCell ref="I9:M9"/>
    <mergeCell ref="B10:C10"/>
    <mergeCell ref="I10:M10"/>
    <mergeCell ref="A37:A50"/>
    <mergeCell ref="A1:D1"/>
    <mergeCell ref="A3:D3"/>
    <mergeCell ref="B5:C5"/>
    <mergeCell ref="B9:C9"/>
    <mergeCell ref="A12:D12"/>
    <mergeCell ref="A14:A24"/>
    <mergeCell ref="A25:A29"/>
    <mergeCell ref="A30:A33"/>
    <mergeCell ref="A34:A36"/>
  </mergeCells>
  <pageMargins left="0.70866141732283472" right="0.70866141732283472" top="0.74803149606299213" bottom="0.74803149606299213" header="0.31496062992125984" footer="0.31496062992125984"/>
  <pageSetup scale="58" fitToHeight="4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455"/>
  <sheetViews>
    <sheetView workbookViewId="0">
      <selection activeCell="A5" sqref="A5:A10"/>
    </sheetView>
  </sheetViews>
  <sheetFormatPr defaultColWidth="8.85546875" defaultRowHeight="15" x14ac:dyDescent="0.25"/>
  <cols>
    <col min="1" max="1" width="36.42578125" style="1" customWidth="1"/>
    <col min="2" max="2" width="33.7109375" style="1" customWidth="1"/>
    <col min="3" max="3" width="6" style="1" customWidth="1"/>
    <col min="4" max="4" width="63" style="1" customWidth="1"/>
    <col min="5" max="5" width="53.85546875" style="1" customWidth="1"/>
    <col min="6" max="16384" width="8.85546875" style="1"/>
  </cols>
  <sheetData>
    <row r="1" spans="1:16384" x14ac:dyDescent="0.25">
      <c r="A1" s="178" t="s">
        <v>101</v>
      </c>
      <c r="B1" s="178"/>
      <c r="C1" s="178"/>
      <c r="D1" s="178"/>
      <c r="E1" s="178"/>
    </row>
    <row r="2" spans="1:16384" x14ac:dyDescent="0.25">
      <c r="A2" s="12"/>
    </row>
    <row r="3" spans="1:16384" ht="26.25" customHeight="1" x14ac:dyDescent="0.4">
      <c r="A3" s="179" t="s">
        <v>192</v>
      </c>
      <c r="B3" s="179"/>
      <c r="C3" s="179"/>
      <c r="D3" s="179"/>
      <c r="E3" s="179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5" spans="1:16384" x14ac:dyDescent="0.25">
      <c r="A5" s="144" t="s">
        <v>26</v>
      </c>
      <c r="B5" s="227"/>
      <c r="C5" s="246"/>
      <c r="D5" s="228"/>
      <c r="E5" s="27"/>
      <c r="F5" s="27"/>
      <c r="G5" s="9"/>
      <c r="H5" s="28"/>
      <c r="I5" s="29"/>
      <c r="J5" s="30"/>
      <c r="K5" s="31"/>
      <c r="L5" s="31"/>
      <c r="M5" s="31"/>
    </row>
    <row r="6" spans="1:16384" s="103" customFormat="1" x14ac:dyDescent="0.25">
      <c r="A6" s="144" t="s">
        <v>194</v>
      </c>
      <c r="B6" s="51"/>
      <c r="C6" s="109"/>
      <c r="D6" s="109"/>
      <c r="E6" s="119"/>
      <c r="F6" s="119"/>
      <c r="G6" s="109"/>
      <c r="H6" s="120"/>
      <c r="I6" s="121"/>
      <c r="J6" s="122"/>
      <c r="K6" s="123"/>
      <c r="L6" s="123"/>
      <c r="M6" s="123"/>
    </row>
    <row r="7" spans="1:16384" x14ac:dyDescent="0.25">
      <c r="A7" s="144" t="s">
        <v>25</v>
      </c>
      <c r="B7" s="32"/>
      <c r="C7" s="9"/>
      <c r="D7" s="9"/>
      <c r="H7" s="28"/>
      <c r="I7" s="28"/>
      <c r="J7" s="31"/>
      <c r="K7" s="31"/>
      <c r="L7" s="31"/>
      <c r="M7" s="31"/>
    </row>
    <row r="8" spans="1:16384" x14ac:dyDescent="0.25">
      <c r="A8" s="144" t="s">
        <v>24</v>
      </c>
      <c r="B8" s="15"/>
      <c r="C8" s="9"/>
      <c r="D8" s="9"/>
      <c r="H8" s="10"/>
      <c r="I8" s="10"/>
    </row>
    <row r="9" spans="1:16384" x14ac:dyDescent="0.25">
      <c r="A9" s="144" t="s">
        <v>102</v>
      </c>
      <c r="B9" s="227"/>
      <c r="C9" s="246"/>
      <c r="D9" s="228"/>
      <c r="E9" s="27"/>
      <c r="F9" s="27"/>
      <c r="G9" s="9"/>
      <c r="H9" s="28"/>
      <c r="I9" s="29"/>
      <c r="J9" s="226"/>
      <c r="K9" s="226"/>
      <c r="L9" s="226"/>
      <c r="M9" s="226"/>
      <c r="N9" s="226"/>
    </row>
    <row r="10" spans="1:16384" x14ac:dyDescent="0.25">
      <c r="A10" s="144" t="s">
        <v>21</v>
      </c>
      <c r="B10" s="227"/>
      <c r="C10" s="246"/>
      <c r="D10" s="228"/>
      <c r="E10" s="27"/>
      <c r="F10" s="27"/>
      <c r="G10" s="9"/>
      <c r="H10" s="28"/>
      <c r="I10" s="29"/>
      <c r="J10" s="226"/>
      <c r="K10" s="226"/>
      <c r="L10" s="226"/>
      <c r="M10" s="226"/>
      <c r="N10" s="226"/>
    </row>
    <row r="11" spans="1:16384" ht="15.75" thickBot="1" x14ac:dyDescent="0.3"/>
    <row r="12" spans="1:16384" ht="21" customHeight="1" thickBot="1" x14ac:dyDescent="0.3">
      <c r="A12" s="247" t="s">
        <v>117</v>
      </c>
      <c r="B12" s="248"/>
      <c r="C12" s="248"/>
      <c r="D12" s="248"/>
      <c r="E12" s="249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pans="1:16384" ht="19.5" thickBot="1" x14ac:dyDescent="0.35">
      <c r="A13" s="41" t="s">
        <v>104</v>
      </c>
      <c r="B13" s="42" t="s">
        <v>105</v>
      </c>
      <c r="C13" s="42"/>
      <c r="D13" s="42" t="s">
        <v>118</v>
      </c>
      <c r="E13" s="43" t="s">
        <v>107</v>
      </c>
    </row>
    <row r="14" spans="1:16384" ht="15" customHeight="1" x14ac:dyDescent="0.25">
      <c r="A14" s="229" t="s">
        <v>19</v>
      </c>
      <c r="B14" s="250" t="str">
        <f>+'REPORTE RECOMENDACIONES'!B14</f>
        <v>1. Identidad</v>
      </c>
      <c r="C14" s="39">
        <v>1</v>
      </c>
      <c r="D14" s="35"/>
      <c r="E14" s="36"/>
    </row>
    <row r="15" spans="1:16384" x14ac:dyDescent="0.25">
      <c r="A15" s="230"/>
      <c r="B15" s="251"/>
      <c r="C15" s="40">
        <v>2</v>
      </c>
      <c r="D15" s="5"/>
      <c r="E15" s="37"/>
    </row>
    <row r="16" spans="1:16384" x14ac:dyDescent="0.25">
      <c r="A16" s="230"/>
      <c r="B16" s="251"/>
      <c r="C16" s="40">
        <v>3</v>
      </c>
      <c r="D16" s="5"/>
      <c r="E16" s="37"/>
    </row>
    <row r="17" spans="1:5" x14ac:dyDescent="0.25">
      <c r="A17" s="230"/>
      <c r="B17" s="251"/>
      <c r="C17" s="40">
        <v>4</v>
      </c>
      <c r="D17" s="5"/>
      <c r="E17" s="37"/>
    </row>
    <row r="18" spans="1:5" x14ac:dyDescent="0.25">
      <c r="A18" s="230"/>
      <c r="B18" s="251"/>
      <c r="C18" s="40">
        <v>5</v>
      </c>
      <c r="D18" s="5"/>
      <c r="E18" s="37"/>
    </row>
    <row r="19" spans="1:5" x14ac:dyDescent="0.25">
      <c r="A19" s="230"/>
      <c r="B19" s="251"/>
      <c r="C19" s="40">
        <v>6</v>
      </c>
      <c r="D19" s="5"/>
      <c r="E19" s="37"/>
    </row>
    <row r="20" spans="1:5" x14ac:dyDescent="0.25">
      <c r="A20" s="230"/>
      <c r="B20" s="251"/>
      <c r="C20" s="40">
        <v>7</v>
      </c>
      <c r="D20" s="5"/>
      <c r="E20" s="37"/>
    </row>
    <row r="21" spans="1:5" x14ac:dyDescent="0.25">
      <c r="A21" s="230"/>
      <c r="B21" s="251"/>
      <c r="C21" s="40">
        <v>8</v>
      </c>
      <c r="D21" s="5"/>
      <c r="E21" s="37"/>
    </row>
    <row r="22" spans="1:5" x14ac:dyDescent="0.25">
      <c r="A22" s="230"/>
      <c r="B22" s="251"/>
      <c r="C22" s="40">
        <v>9</v>
      </c>
      <c r="D22" s="5"/>
      <c r="E22" s="37"/>
    </row>
    <row r="23" spans="1:5" ht="15.75" thickBot="1" x14ac:dyDescent="0.3">
      <c r="A23" s="230"/>
      <c r="B23" s="251"/>
      <c r="C23" s="40">
        <v>10</v>
      </c>
      <c r="D23" s="5"/>
      <c r="E23" s="37"/>
    </row>
    <row r="24" spans="1:5" x14ac:dyDescent="0.25">
      <c r="A24" s="230"/>
      <c r="B24" s="250" t="str">
        <f>+'REPORTE RECOMENDACIONES'!B15</f>
        <v>2. Fin general</v>
      </c>
      <c r="C24" s="40">
        <v>1</v>
      </c>
      <c r="D24" s="14"/>
      <c r="E24" s="37"/>
    </row>
    <row r="25" spans="1:5" x14ac:dyDescent="0.25">
      <c r="A25" s="230"/>
      <c r="B25" s="251"/>
      <c r="C25" s="40">
        <v>2</v>
      </c>
      <c r="D25" s="5"/>
      <c r="E25" s="37"/>
    </row>
    <row r="26" spans="1:5" x14ac:dyDescent="0.25">
      <c r="A26" s="230"/>
      <c r="B26" s="251"/>
      <c r="C26" s="40">
        <v>3</v>
      </c>
      <c r="D26" s="5"/>
      <c r="E26" s="37"/>
    </row>
    <row r="27" spans="1:5" x14ac:dyDescent="0.25">
      <c r="A27" s="230"/>
      <c r="B27" s="251"/>
      <c r="C27" s="40">
        <v>4</v>
      </c>
      <c r="D27" s="5"/>
      <c r="E27" s="37"/>
    </row>
    <row r="28" spans="1:5" x14ac:dyDescent="0.25">
      <c r="A28" s="230"/>
      <c r="B28" s="251"/>
      <c r="C28" s="40">
        <v>5</v>
      </c>
      <c r="D28" s="5"/>
      <c r="E28" s="37"/>
    </row>
    <row r="29" spans="1:5" x14ac:dyDescent="0.25">
      <c r="A29" s="230"/>
      <c r="B29" s="251"/>
      <c r="C29" s="40">
        <v>6</v>
      </c>
      <c r="D29" s="5"/>
      <c r="E29" s="37"/>
    </row>
    <row r="30" spans="1:5" x14ac:dyDescent="0.25">
      <c r="A30" s="230"/>
      <c r="B30" s="251"/>
      <c r="C30" s="40">
        <v>7</v>
      </c>
      <c r="D30" s="5"/>
      <c r="E30" s="37"/>
    </row>
    <row r="31" spans="1:5" x14ac:dyDescent="0.25">
      <c r="A31" s="230"/>
      <c r="B31" s="251"/>
      <c r="C31" s="40">
        <v>8</v>
      </c>
      <c r="D31" s="5"/>
      <c r="E31" s="37"/>
    </row>
    <row r="32" spans="1:5" x14ac:dyDescent="0.25">
      <c r="A32" s="230"/>
      <c r="B32" s="251"/>
      <c r="C32" s="40">
        <v>9</v>
      </c>
      <c r="D32" s="5"/>
      <c r="E32" s="37"/>
    </row>
    <row r="33" spans="1:5" ht="15.75" thickBot="1" x14ac:dyDescent="0.3">
      <c r="A33" s="230"/>
      <c r="B33" s="251"/>
      <c r="C33" s="40">
        <v>10</v>
      </c>
      <c r="D33" s="5"/>
      <c r="E33" s="37"/>
    </row>
    <row r="34" spans="1:5" x14ac:dyDescent="0.25">
      <c r="A34" s="230"/>
      <c r="B34" s="250" t="str">
        <f>+'REPORTE RECOMENDACIONES'!B16</f>
        <v>3. Misión específica</v>
      </c>
      <c r="C34" s="40">
        <v>1</v>
      </c>
      <c r="D34" s="14"/>
      <c r="E34" s="37"/>
    </row>
    <row r="35" spans="1:5" x14ac:dyDescent="0.25">
      <c r="A35" s="230"/>
      <c r="B35" s="251"/>
      <c r="C35" s="40">
        <v>2</v>
      </c>
      <c r="D35" s="5"/>
      <c r="E35" s="37"/>
    </row>
    <row r="36" spans="1:5" x14ac:dyDescent="0.25">
      <c r="A36" s="230"/>
      <c r="B36" s="251"/>
      <c r="C36" s="40">
        <v>3</v>
      </c>
      <c r="D36" s="5"/>
      <c r="E36" s="37"/>
    </row>
    <row r="37" spans="1:5" x14ac:dyDescent="0.25">
      <c r="A37" s="230"/>
      <c r="B37" s="251"/>
      <c r="C37" s="40">
        <v>4</v>
      </c>
      <c r="D37" s="5"/>
      <c r="E37" s="37"/>
    </row>
    <row r="38" spans="1:5" x14ac:dyDescent="0.25">
      <c r="A38" s="230"/>
      <c r="B38" s="251"/>
      <c r="C38" s="40">
        <v>5</v>
      </c>
      <c r="D38" s="5"/>
      <c r="E38" s="37"/>
    </row>
    <row r="39" spans="1:5" x14ac:dyDescent="0.25">
      <c r="A39" s="230"/>
      <c r="B39" s="251"/>
      <c r="C39" s="40">
        <v>6</v>
      </c>
      <c r="D39" s="5"/>
      <c r="E39" s="37"/>
    </row>
    <row r="40" spans="1:5" x14ac:dyDescent="0.25">
      <c r="A40" s="230"/>
      <c r="B40" s="251"/>
      <c r="C40" s="40">
        <v>7</v>
      </c>
      <c r="D40" s="5"/>
      <c r="E40" s="37"/>
    </row>
    <row r="41" spans="1:5" x14ac:dyDescent="0.25">
      <c r="A41" s="230"/>
      <c r="B41" s="251"/>
      <c r="C41" s="40">
        <v>8</v>
      </c>
      <c r="D41" s="5"/>
      <c r="E41" s="37"/>
    </row>
    <row r="42" spans="1:5" x14ac:dyDescent="0.25">
      <c r="A42" s="230"/>
      <c r="B42" s="251"/>
      <c r="C42" s="40">
        <v>9</v>
      </c>
      <c r="D42" s="5"/>
      <c r="E42" s="37"/>
    </row>
    <row r="43" spans="1:5" ht="15.75" thickBot="1" x14ac:dyDescent="0.3">
      <c r="A43" s="230"/>
      <c r="B43" s="251"/>
      <c r="C43" s="40">
        <v>10</v>
      </c>
      <c r="D43" s="5"/>
      <c r="E43" s="37"/>
    </row>
    <row r="44" spans="1:5" x14ac:dyDescent="0.25">
      <c r="A44" s="230"/>
      <c r="B44" s="250" t="str">
        <f>+'REPORTE RECOMENDACIONES'!B17</f>
        <v>4. Fundamento de la espiritualidad</v>
      </c>
      <c r="C44" s="40">
        <v>1</v>
      </c>
      <c r="D44" s="14"/>
      <c r="E44" s="37"/>
    </row>
    <row r="45" spans="1:5" x14ac:dyDescent="0.25">
      <c r="A45" s="230"/>
      <c r="B45" s="251"/>
      <c r="C45" s="40">
        <v>2</v>
      </c>
      <c r="D45" s="5"/>
      <c r="E45" s="37"/>
    </row>
    <row r="46" spans="1:5" x14ac:dyDescent="0.25">
      <c r="A46" s="230"/>
      <c r="B46" s="251"/>
      <c r="C46" s="40">
        <v>3</v>
      </c>
      <c r="D46" s="5"/>
      <c r="E46" s="37"/>
    </row>
    <row r="47" spans="1:5" x14ac:dyDescent="0.25">
      <c r="A47" s="230"/>
      <c r="B47" s="251"/>
      <c r="C47" s="40">
        <v>4</v>
      </c>
      <c r="D47" s="5"/>
      <c r="E47" s="37"/>
    </row>
    <row r="48" spans="1:5" x14ac:dyDescent="0.25">
      <c r="A48" s="230"/>
      <c r="B48" s="251"/>
      <c r="C48" s="40">
        <v>5</v>
      </c>
      <c r="D48" s="5"/>
      <c r="E48" s="37"/>
    </row>
    <row r="49" spans="1:5" x14ac:dyDescent="0.25">
      <c r="A49" s="230"/>
      <c r="B49" s="251"/>
      <c r="C49" s="40">
        <v>6</v>
      </c>
      <c r="D49" s="5"/>
      <c r="E49" s="37"/>
    </row>
    <row r="50" spans="1:5" x14ac:dyDescent="0.25">
      <c r="A50" s="230"/>
      <c r="B50" s="251"/>
      <c r="C50" s="40">
        <v>7</v>
      </c>
      <c r="D50" s="5"/>
      <c r="E50" s="37"/>
    </row>
    <row r="51" spans="1:5" x14ac:dyDescent="0.25">
      <c r="A51" s="230"/>
      <c r="B51" s="251"/>
      <c r="C51" s="40">
        <v>8</v>
      </c>
      <c r="D51" s="5"/>
      <c r="E51" s="37"/>
    </row>
    <row r="52" spans="1:5" x14ac:dyDescent="0.25">
      <c r="A52" s="230"/>
      <c r="B52" s="251"/>
      <c r="C52" s="40">
        <v>9</v>
      </c>
      <c r="D52" s="5"/>
      <c r="E52" s="37"/>
    </row>
    <row r="53" spans="1:5" ht="15.75" thickBot="1" x14ac:dyDescent="0.3">
      <c r="A53" s="230"/>
      <c r="B53" s="251"/>
      <c r="C53" s="40">
        <v>10</v>
      </c>
      <c r="D53" s="5"/>
      <c r="E53" s="37"/>
    </row>
    <row r="54" spans="1:5" x14ac:dyDescent="0.25">
      <c r="A54" s="230"/>
      <c r="B54" s="250" t="str">
        <f>+'REPORTE RECOMENDACIONES'!B18</f>
        <v>5. Cristocentrismo</v>
      </c>
      <c r="C54" s="40">
        <v>1</v>
      </c>
      <c r="D54" s="14"/>
      <c r="E54" s="37"/>
    </row>
    <row r="55" spans="1:5" x14ac:dyDescent="0.25">
      <c r="A55" s="230"/>
      <c r="B55" s="251"/>
      <c r="C55" s="40">
        <v>2</v>
      </c>
      <c r="D55" s="5"/>
      <c r="E55" s="37"/>
    </row>
    <row r="56" spans="1:5" x14ac:dyDescent="0.25">
      <c r="A56" s="230"/>
      <c r="B56" s="251"/>
      <c r="C56" s="40">
        <v>3</v>
      </c>
      <c r="D56" s="5"/>
      <c r="E56" s="37"/>
    </row>
    <row r="57" spans="1:5" x14ac:dyDescent="0.25">
      <c r="A57" s="230"/>
      <c r="B57" s="251"/>
      <c r="C57" s="40">
        <v>4</v>
      </c>
      <c r="D57" s="5"/>
      <c r="E57" s="37"/>
    </row>
    <row r="58" spans="1:5" x14ac:dyDescent="0.25">
      <c r="A58" s="230"/>
      <c r="B58" s="251"/>
      <c r="C58" s="40">
        <v>5</v>
      </c>
      <c r="D58" s="5"/>
      <c r="E58" s="37"/>
    </row>
    <row r="59" spans="1:5" x14ac:dyDescent="0.25">
      <c r="A59" s="230"/>
      <c r="B59" s="251"/>
      <c r="C59" s="40">
        <v>6</v>
      </c>
      <c r="D59" s="5"/>
      <c r="E59" s="37"/>
    </row>
    <row r="60" spans="1:5" x14ac:dyDescent="0.25">
      <c r="A60" s="230"/>
      <c r="B60" s="251"/>
      <c r="C60" s="40">
        <v>7</v>
      </c>
      <c r="D60" s="5"/>
      <c r="E60" s="37"/>
    </row>
    <row r="61" spans="1:5" x14ac:dyDescent="0.25">
      <c r="A61" s="230"/>
      <c r="B61" s="251"/>
      <c r="C61" s="40">
        <v>8</v>
      </c>
      <c r="D61" s="5"/>
      <c r="E61" s="37"/>
    </row>
    <row r="62" spans="1:5" x14ac:dyDescent="0.25">
      <c r="A62" s="230"/>
      <c r="B62" s="251"/>
      <c r="C62" s="40">
        <v>9</v>
      </c>
      <c r="D62" s="5"/>
      <c r="E62" s="37"/>
    </row>
    <row r="63" spans="1:5" ht="15.75" thickBot="1" x14ac:dyDescent="0.3">
      <c r="A63" s="230"/>
      <c r="B63" s="251"/>
      <c r="C63" s="40">
        <v>10</v>
      </c>
      <c r="D63" s="5"/>
      <c r="E63" s="37"/>
    </row>
    <row r="64" spans="1:5" x14ac:dyDescent="0.25">
      <c r="A64" s="230"/>
      <c r="B64" s="250" t="str">
        <f>+'REPORTE RECOMENDACIONES'!B19</f>
        <v>6. Espiritualidad seglar</v>
      </c>
      <c r="C64" s="40">
        <v>1</v>
      </c>
      <c r="D64" s="14"/>
      <c r="E64" s="37"/>
    </row>
    <row r="65" spans="1:5" x14ac:dyDescent="0.25">
      <c r="A65" s="230"/>
      <c r="B65" s="251"/>
      <c r="C65" s="40">
        <v>2</v>
      </c>
      <c r="D65" s="5"/>
      <c r="E65" s="37"/>
    </row>
    <row r="66" spans="1:5" x14ac:dyDescent="0.25">
      <c r="A66" s="230"/>
      <c r="B66" s="251"/>
      <c r="C66" s="40">
        <v>3</v>
      </c>
      <c r="D66" s="5"/>
      <c r="E66" s="37"/>
    </row>
    <row r="67" spans="1:5" x14ac:dyDescent="0.25">
      <c r="A67" s="230"/>
      <c r="B67" s="251"/>
      <c r="C67" s="40">
        <v>4</v>
      </c>
      <c r="D67" s="5"/>
      <c r="E67" s="37"/>
    </row>
    <row r="68" spans="1:5" x14ac:dyDescent="0.25">
      <c r="A68" s="230"/>
      <c r="B68" s="251"/>
      <c r="C68" s="40">
        <v>5</v>
      </c>
      <c r="D68" s="5"/>
      <c r="E68" s="37"/>
    </row>
    <row r="69" spans="1:5" x14ac:dyDescent="0.25">
      <c r="A69" s="230"/>
      <c r="B69" s="251"/>
      <c r="C69" s="40">
        <v>6</v>
      </c>
      <c r="D69" s="5"/>
      <c r="E69" s="37"/>
    </row>
    <row r="70" spans="1:5" x14ac:dyDescent="0.25">
      <c r="A70" s="230"/>
      <c r="B70" s="251"/>
      <c r="C70" s="40">
        <v>7</v>
      </c>
      <c r="D70" s="5"/>
      <c r="E70" s="37"/>
    </row>
    <row r="71" spans="1:5" x14ac:dyDescent="0.25">
      <c r="A71" s="230"/>
      <c r="B71" s="251"/>
      <c r="C71" s="40">
        <v>8</v>
      </c>
      <c r="D71" s="5"/>
      <c r="E71" s="37"/>
    </row>
    <row r="72" spans="1:5" x14ac:dyDescent="0.25">
      <c r="A72" s="230"/>
      <c r="B72" s="251"/>
      <c r="C72" s="40">
        <v>9</v>
      </c>
      <c r="D72" s="5"/>
      <c r="E72" s="37"/>
    </row>
    <row r="73" spans="1:5" ht="15.75" thickBot="1" x14ac:dyDescent="0.3">
      <c r="A73" s="230"/>
      <c r="B73" s="251"/>
      <c r="C73" s="40">
        <v>10</v>
      </c>
      <c r="D73" s="5"/>
      <c r="E73" s="37"/>
    </row>
    <row r="74" spans="1:5" ht="14.1" customHeight="1" x14ac:dyDescent="0.25">
      <c r="A74" s="230"/>
      <c r="B74" s="250" t="str">
        <f>+'REPORTE RECOMENDACIONES'!B20</f>
        <v>7. La espiritualidad del Reino</v>
      </c>
      <c r="C74" s="40">
        <v>1</v>
      </c>
      <c r="D74" s="14"/>
      <c r="E74" s="37"/>
    </row>
    <row r="75" spans="1:5" x14ac:dyDescent="0.25">
      <c r="A75" s="230"/>
      <c r="B75" s="251"/>
      <c r="C75" s="40">
        <v>2</v>
      </c>
      <c r="D75" s="5"/>
      <c r="E75" s="37"/>
    </row>
    <row r="76" spans="1:5" x14ac:dyDescent="0.25">
      <c r="A76" s="230"/>
      <c r="B76" s="251"/>
      <c r="C76" s="40">
        <v>3</v>
      </c>
      <c r="D76" s="5"/>
      <c r="E76" s="37"/>
    </row>
    <row r="77" spans="1:5" x14ac:dyDescent="0.25">
      <c r="A77" s="230"/>
      <c r="B77" s="251"/>
      <c r="C77" s="40">
        <v>4</v>
      </c>
      <c r="D77" s="5"/>
      <c r="E77" s="37"/>
    </row>
    <row r="78" spans="1:5" x14ac:dyDescent="0.25">
      <c r="A78" s="230"/>
      <c r="B78" s="251"/>
      <c r="C78" s="40">
        <v>5</v>
      </c>
      <c r="D78" s="5"/>
      <c r="E78" s="37"/>
    </row>
    <row r="79" spans="1:5" x14ac:dyDescent="0.25">
      <c r="A79" s="230"/>
      <c r="B79" s="251"/>
      <c r="C79" s="40">
        <v>6</v>
      </c>
      <c r="D79" s="5"/>
      <c r="E79" s="37"/>
    </row>
    <row r="80" spans="1:5" x14ac:dyDescent="0.25">
      <c r="A80" s="230"/>
      <c r="B80" s="251"/>
      <c r="C80" s="40">
        <v>7</v>
      </c>
      <c r="D80" s="5"/>
      <c r="E80" s="37"/>
    </row>
    <row r="81" spans="1:5" x14ac:dyDescent="0.25">
      <c r="A81" s="230"/>
      <c r="B81" s="251"/>
      <c r="C81" s="40">
        <v>8</v>
      </c>
      <c r="D81" s="5"/>
      <c r="E81" s="37"/>
    </row>
    <row r="82" spans="1:5" x14ac:dyDescent="0.25">
      <c r="A82" s="230"/>
      <c r="B82" s="251"/>
      <c r="C82" s="40">
        <v>9</v>
      </c>
      <c r="D82" s="5"/>
      <c r="E82" s="37"/>
    </row>
    <row r="83" spans="1:5" ht="15.75" thickBot="1" x14ac:dyDescent="0.3">
      <c r="A83" s="230"/>
      <c r="B83" s="251"/>
      <c r="C83" s="40">
        <v>10</v>
      </c>
      <c r="D83" s="5"/>
      <c r="E83" s="37"/>
    </row>
    <row r="84" spans="1:5" x14ac:dyDescent="0.25">
      <c r="A84" s="230"/>
      <c r="B84" s="250" t="str">
        <f>+'REPORTE RECOMENDACIONES'!B21</f>
        <v>8. Espíritu contemplativo y evangelizador</v>
      </c>
      <c r="C84" s="40">
        <v>1</v>
      </c>
      <c r="D84" s="14"/>
      <c r="E84" s="37"/>
    </row>
    <row r="85" spans="1:5" x14ac:dyDescent="0.25">
      <c r="A85" s="230"/>
      <c r="B85" s="251"/>
      <c r="C85" s="40">
        <v>2</v>
      </c>
      <c r="D85" s="5"/>
      <c r="E85" s="37"/>
    </row>
    <row r="86" spans="1:5" x14ac:dyDescent="0.25">
      <c r="A86" s="230"/>
      <c r="B86" s="251"/>
      <c r="C86" s="40">
        <v>3</v>
      </c>
      <c r="D86" s="5"/>
      <c r="E86" s="37"/>
    </row>
    <row r="87" spans="1:5" x14ac:dyDescent="0.25">
      <c r="A87" s="230"/>
      <c r="B87" s="251"/>
      <c r="C87" s="40">
        <v>4</v>
      </c>
      <c r="D87" s="5"/>
      <c r="E87" s="37"/>
    </row>
    <row r="88" spans="1:5" x14ac:dyDescent="0.25">
      <c r="A88" s="230"/>
      <c r="B88" s="251"/>
      <c r="C88" s="40">
        <v>5</v>
      </c>
      <c r="D88" s="5"/>
      <c r="E88" s="37"/>
    </row>
    <row r="89" spans="1:5" x14ac:dyDescent="0.25">
      <c r="A89" s="230"/>
      <c r="B89" s="251"/>
      <c r="C89" s="40">
        <v>6</v>
      </c>
      <c r="D89" s="5"/>
      <c r="E89" s="37"/>
    </row>
    <row r="90" spans="1:5" x14ac:dyDescent="0.25">
      <c r="A90" s="230"/>
      <c r="B90" s="251"/>
      <c r="C90" s="40">
        <v>7</v>
      </c>
      <c r="D90" s="5"/>
      <c r="E90" s="37"/>
    </row>
    <row r="91" spans="1:5" x14ac:dyDescent="0.25">
      <c r="A91" s="230"/>
      <c r="B91" s="251"/>
      <c r="C91" s="40">
        <v>8</v>
      </c>
      <c r="D91" s="5"/>
      <c r="E91" s="37"/>
    </row>
    <row r="92" spans="1:5" x14ac:dyDescent="0.25">
      <c r="A92" s="230"/>
      <c r="B92" s="251"/>
      <c r="C92" s="40">
        <v>9</v>
      </c>
      <c r="D92" s="5"/>
      <c r="E92" s="37"/>
    </row>
    <row r="93" spans="1:5" ht="15.75" thickBot="1" x14ac:dyDescent="0.3">
      <c r="A93" s="230"/>
      <c r="B93" s="251"/>
      <c r="C93" s="40">
        <v>10</v>
      </c>
      <c r="D93" s="5"/>
      <c r="E93" s="37"/>
    </row>
    <row r="94" spans="1:5" ht="14.1" customHeight="1" x14ac:dyDescent="0.25">
      <c r="A94" s="230"/>
      <c r="B94" s="250" t="str">
        <f>+'REPORTE RECOMENDACIONES'!B22</f>
        <v>9. Espíritu de lucha</v>
      </c>
      <c r="C94" s="40">
        <v>1</v>
      </c>
      <c r="D94" s="14"/>
      <c r="E94" s="37"/>
    </row>
    <row r="95" spans="1:5" x14ac:dyDescent="0.25">
      <c r="A95" s="230"/>
      <c r="B95" s="251"/>
      <c r="C95" s="40">
        <v>2</v>
      </c>
      <c r="D95" s="5"/>
      <c r="E95" s="37"/>
    </row>
    <row r="96" spans="1:5" x14ac:dyDescent="0.25">
      <c r="A96" s="230"/>
      <c r="B96" s="251"/>
      <c r="C96" s="40">
        <v>3</v>
      </c>
      <c r="D96" s="5"/>
      <c r="E96" s="37"/>
    </row>
    <row r="97" spans="1:5" x14ac:dyDescent="0.25">
      <c r="A97" s="230"/>
      <c r="B97" s="251"/>
      <c r="C97" s="40">
        <v>4</v>
      </c>
      <c r="D97" s="5"/>
      <c r="E97" s="37"/>
    </row>
    <row r="98" spans="1:5" x14ac:dyDescent="0.25">
      <c r="A98" s="230"/>
      <c r="B98" s="251"/>
      <c r="C98" s="40">
        <v>5</v>
      </c>
      <c r="D98" s="5"/>
      <c r="E98" s="37"/>
    </row>
    <row r="99" spans="1:5" x14ac:dyDescent="0.25">
      <c r="A99" s="230"/>
      <c r="B99" s="251"/>
      <c r="C99" s="40">
        <v>6</v>
      </c>
      <c r="D99" s="5"/>
      <c r="E99" s="37"/>
    </row>
    <row r="100" spans="1:5" x14ac:dyDescent="0.25">
      <c r="A100" s="230"/>
      <c r="B100" s="251"/>
      <c r="C100" s="40">
        <v>7</v>
      </c>
      <c r="D100" s="5"/>
      <c r="E100" s="37"/>
    </row>
    <row r="101" spans="1:5" x14ac:dyDescent="0.25">
      <c r="A101" s="230"/>
      <c r="B101" s="251"/>
      <c r="C101" s="40">
        <v>8</v>
      </c>
      <c r="D101" s="5"/>
      <c r="E101" s="37"/>
    </row>
    <row r="102" spans="1:5" x14ac:dyDescent="0.25">
      <c r="A102" s="230"/>
      <c r="B102" s="251"/>
      <c r="C102" s="40">
        <v>9</v>
      </c>
      <c r="D102" s="5"/>
      <c r="E102" s="37"/>
    </row>
    <row r="103" spans="1:5" ht="15.75" thickBot="1" x14ac:dyDescent="0.3">
      <c r="A103" s="230"/>
      <c r="B103" s="251"/>
      <c r="C103" s="40">
        <v>10</v>
      </c>
      <c r="D103" s="5"/>
      <c r="E103" s="37"/>
    </row>
    <row r="104" spans="1:5" x14ac:dyDescent="0.25">
      <c r="A104" s="230"/>
      <c r="B104" s="250" t="str">
        <f>+'REPORTE RECOMENDACIONES'!B23</f>
        <v>10. Caridad</v>
      </c>
      <c r="C104" s="40">
        <v>1</v>
      </c>
      <c r="D104" s="14"/>
      <c r="E104" s="37"/>
    </row>
    <row r="105" spans="1:5" x14ac:dyDescent="0.25">
      <c r="A105" s="230"/>
      <c r="B105" s="251"/>
      <c r="C105" s="40">
        <v>2</v>
      </c>
      <c r="D105" s="5"/>
      <c r="E105" s="37"/>
    </row>
    <row r="106" spans="1:5" x14ac:dyDescent="0.25">
      <c r="A106" s="230"/>
      <c r="B106" s="251"/>
      <c r="C106" s="40">
        <v>3</v>
      </c>
      <c r="D106" s="5"/>
      <c r="E106" s="37"/>
    </row>
    <row r="107" spans="1:5" x14ac:dyDescent="0.25">
      <c r="A107" s="230"/>
      <c r="B107" s="251"/>
      <c r="C107" s="40">
        <v>4</v>
      </c>
      <c r="D107" s="5"/>
      <c r="E107" s="37"/>
    </row>
    <row r="108" spans="1:5" x14ac:dyDescent="0.25">
      <c r="A108" s="230"/>
      <c r="B108" s="251"/>
      <c r="C108" s="40">
        <v>5</v>
      </c>
      <c r="D108" s="5"/>
      <c r="E108" s="37"/>
    </row>
    <row r="109" spans="1:5" x14ac:dyDescent="0.25">
      <c r="A109" s="230"/>
      <c r="B109" s="251"/>
      <c r="C109" s="40">
        <v>6</v>
      </c>
      <c r="D109" s="5"/>
      <c r="E109" s="37"/>
    </row>
    <row r="110" spans="1:5" x14ac:dyDescent="0.25">
      <c r="A110" s="230"/>
      <c r="B110" s="251"/>
      <c r="C110" s="40">
        <v>7</v>
      </c>
      <c r="D110" s="5"/>
      <c r="E110" s="37"/>
    </row>
    <row r="111" spans="1:5" x14ac:dyDescent="0.25">
      <c r="A111" s="230"/>
      <c r="B111" s="251"/>
      <c r="C111" s="40">
        <v>8</v>
      </c>
      <c r="D111" s="5"/>
      <c r="E111" s="37"/>
    </row>
    <row r="112" spans="1:5" x14ac:dyDescent="0.25">
      <c r="A112" s="230"/>
      <c r="B112" s="251"/>
      <c r="C112" s="40">
        <v>9</v>
      </c>
      <c r="D112" s="5"/>
      <c r="E112" s="37"/>
    </row>
    <row r="113" spans="1:5" ht="15.75" thickBot="1" x14ac:dyDescent="0.3">
      <c r="A113" s="230"/>
      <c r="B113" s="251"/>
      <c r="C113" s="40">
        <v>10</v>
      </c>
      <c r="D113" s="5"/>
      <c r="E113" s="37"/>
    </row>
    <row r="114" spans="1:5" x14ac:dyDescent="0.25">
      <c r="A114" s="230"/>
      <c r="B114" s="250" t="str">
        <f>+'REPORTE RECOMENDACIONES'!B24</f>
        <v>11. Los amores del Regnum Christi</v>
      </c>
      <c r="C114" s="40">
        <v>1</v>
      </c>
      <c r="D114" s="14"/>
      <c r="E114" s="37"/>
    </row>
    <row r="115" spans="1:5" x14ac:dyDescent="0.25">
      <c r="A115" s="230"/>
      <c r="B115" s="251"/>
      <c r="C115" s="40">
        <v>2</v>
      </c>
      <c r="D115" s="5"/>
      <c r="E115" s="37"/>
    </row>
    <row r="116" spans="1:5" x14ac:dyDescent="0.25">
      <c r="A116" s="230"/>
      <c r="B116" s="251"/>
      <c r="C116" s="40">
        <v>3</v>
      </c>
      <c r="D116" s="5"/>
      <c r="E116" s="37"/>
    </row>
    <row r="117" spans="1:5" x14ac:dyDescent="0.25">
      <c r="A117" s="230"/>
      <c r="B117" s="251"/>
      <c r="C117" s="40">
        <v>4</v>
      </c>
      <c r="D117" s="5"/>
      <c r="E117" s="37"/>
    </row>
    <row r="118" spans="1:5" x14ac:dyDescent="0.25">
      <c r="A118" s="230"/>
      <c r="B118" s="251"/>
      <c r="C118" s="40">
        <v>5</v>
      </c>
      <c r="D118" s="5"/>
      <c r="E118" s="37"/>
    </row>
    <row r="119" spans="1:5" x14ac:dyDescent="0.25">
      <c r="A119" s="230"/>
      <c r="B119" s="251"/>
      <c r="C119" s="40">
        <v>6</v>
      </c>
      <c r="D119" s="5"/>
      <c r="E119" s="37"/>
    </row>
    <row r="120" spans="1:5" x14ac:dyDescent="0.25">
      <c r="A120" s="230"/>
      <c r="B120" s="251"/>
      <c r="C120" s="40">
        <v>7</v>
      </c>
      <c r="D120" s="5"/>
      <c r="E120" s="37"/>
    </row>
    <row r="121" spans="1:5" x14ac:dyDescent="0.25">
      <c r="A121" s="230"/>
      <c r="B121" s="251"/>
      <c r="C121" s="40">
        <v>8</v>
      </c>
      <c r="D121" s="5"/>
      <c r="E121" s="37"/>
    </row>
    <row r="122" spans="1:5" x14ac:dyDescent="0.25">
      <c r="A122" s="230"/>
      <c r="B122" s="251"/>
      <c r="C122" s="40">
        <v>9</v>
      </c>
      <c r="D122" s="5"/>
      <c r="E122" s="37"/>
    </row>
    <row r="123" spans="1:5" ht="15.75" thickBot="1" x14ac:dyDescent="0.3">
      <c r="A123" s="231"/>
      <c r="B123" s="251"/>
      <c r="C123" s="44">
        <v>10</v>
      </c>
      <c r="D123" s="18"/>
      <c r="E123" s="45"/>
    </row>
    <row r="124" spans="1:5" ht="14.1" customHeight="1" x14ac:dyDescent="0.25">
      <c r="A124" s="229" t="s">
        <v>108</v>
      </c>
      <c r="B124" s="250" t="str">
        <f>+'REPORTE RECOMENDACIONES'!B25</f>
        <v>12. Dimensiones de la misión en la vida de los miembros</v>
      </c>
      <c r="C124" s="39">
        <v>1</v>
      </c>
      <c r="D124" s="34"/>
      <c r="E124" s="36"/>
    </row>
    <row r="125" spans="1:5" x14ac:dyDescent="0.25">
      <c r="A125" s="230"/>
      <c r="B125" s="251"/>
      <c r="C125" s="40">
        <v>2</v>
      </c>
      <c r="D125" s="5"/>
      <c r="E125" s="37"/>
    </row>
    <row r="126" spans="1:5" x14ac:dyDescent="0.25">
      <c r="A126" s="230"/>
      <c r="B126" s="251"/>
      <c r="C126" s="40">
        <v>3</v>
      </c>
      <c r="D126" s="5"/>
      <c r="E126" s="37"/>
    </row>
    <row r="127" spans="1:5" x14ac:dyDescent="0.25">
      <c r="A127" s="230"/>
      <c r="B127" s="251"/>
      <c r="C127" s="40">
        <v>4</v>
      </c>
      <c r="D127" s="5"/>
      <c r="E127" s="37"/>
    </row>
    <row r="128" spans="1:5" x14ac:dyDescent="0.25">
      <c r="A128" s="230"/>
      <c r="B128" s="251"/>
      <c r="C128" s="40">
        <v>5</v>
      </c>
      <c r="D128" s="5"/>
      <c r="E128" s="37"/>
    </row>
    <row r="129" spans="1:5" x14ac:dyDescent="0.25">
      <c r="A129" s="230"/>
      <c r="B129" s="251"/>
      <c r="C129" s="40">
        <v>6</v>
      </c>
      <c r="D129" s="5"/>
      <c r="E129" s="37"/>
    </row>
    <row r="130" spans="1:5" x14ac:dyDescent="0.25">
      <c r="A130" s="230"/>
      <c r="B130" s="251"/>
      <c r="C130" s="40">
        <v>7</v>
      </c>
      <c r="D130" s="5"/>
      <c r="E130" s="37"/>
    </row>
    <row r="131" spans="1:5" x14ac:dyDescent="0.25">
      <c r="A131" s="230"/>
      <c r="B131" s="251"/>
      <c r="C131" s="40">
        <v>8</v>
      </c>
      <c r="D131" s="5"/>
      <c r="E131" s="37"/>
    </row>
    <row r="132" spans="1:5" x14ac:dyDescent="0.25">
      <c r="A132" s="230"/>
      <c r="B132" s="251"/>
      <c r="C132" s="40">
        <v>9</v>
      </c>
      <c r="D132" s="5"/>
      <c r="E132" s="37"/>
    </row>
    <row r="133" spans="1:5" ht="15.75" thickBot="1" x14ac:dyDescent="0.3">
      <c r="A133" s="230"/>
      <c r="B133" s="251"/>
      <c r="C133" s="40">
        <v>10</v>
      </c>
      <c r="D133" s="5"/>
      <c r="E133" s="37"/>
    </row>
    <row r="134" spans="1:5" x14ac:dyDescent="0.25">
      <c r="A134" s="230"/>
      <c r="B134" s="250" t="str">
        <f>+'REPORTE RECOMENDACIONES'!B26</f>
        <v>13. Los campos de acción apostólica</v>
      </c>
      <c r="C134" s="40">
        <v>1</v>
      </c>
      <c r="D134" s="14"/>
      <c r="E134" s="37"/>
    </row>
    <row r="135" spans="1:5" x14ac:dyDescent="0.25">
      <c r="A135" s="230"/>
      <c r="B135" s="251"/>
      <c r="C135" s="40">
        <v>2</v>
      </c>
      <c r="D135" s="5"/>
      <c r="E135" s="37"/>
    </row>
    <row r="136" spans="1:5" x14ac:dyDescent="0.25">
      <c r="A136" s="230"/>
      <c r="B136" s="251"/>
      <c r="C136" s="40">
        <v>3</v>
      </c>
      <c r="D136" s="5"/>
      <c r="E136" s="37"/>
    </row>
    <row r="137" spans="1:5" x14ac:dyDescent="0.25">
      <c r="A137" s="230"/>
      <c r="B137" s="251"/>
      <c r="C137" s="40">
        <v>4</v>
      </c>
      <c r="D137" s="5"/>
      <c r="E137" s="37"/>
    </row>
    <row r="138" spans="1:5" x14ac:dyDescent="0.25">
      <c r="A138" s="230"/>
      <c r="B138" s="251"/>
      <c r="C138" s="40">
        <v>5</v>
      </c>
      <c r="D138" s="5"/>
      <c r="E138" s="37"/>
    </row>
    <row r="139" spans="1:5" x14ac:dyDescent="0.25">
      <c r="A139" s="230"/>
      <c r="B139" s="251"/>
      <c r="C139" s="40">
        <v>6</v>
      </c>
      <c r="D139" s="5"/>
      <c r="E139" s="37"/>
    </row>
    <row r="140" spans="1:5" x14ac:dyDescent="0.25">
      <c r="A140" s="230"/>
      <c r="B140" s="251"/>
      <c r="C140" s="40">
        <v>7</v>
      </c>
      <c r="D140" s="5"/>
      <c r="E140" s="37"/>
    </row>
    <row r="141" spans="1:5" x14ac:dyDescent="0.25">
      <c r="A141" s="230"/>
      <c r="B141" s="251"/>
      <c r="C141" s="40">
        <v>8</v>
      </c>
      <c r="D141" s="5"/>
      <c r="E141" s="37"/>
    </row>
    <row r="142" spans="1:5" x14ac:dyDescent="0.25">
      <c r="A142" s="230"/>
      <c r="B142" s="251"/>
      <c r="C142" s="40">
        <v>9</v>
      </c>
      <c r="D142" s="5"/>
      <c r="E142" s="37"/>
    </row>
    <row r="143" spans="1:5" ht="15.75" thickBot="1" x14ac:dyDescent="0.3">
      <c r="A143" s="230"/>
      <c r="B143" s="251"/>
      <c r="C143" s="40">
        <v>10</v>
      </c>
      <c r="D143" s="5"/>
      <c r="E143" s="37"/>
    </row>
    <row r="144" spans="1:5" x14ac:dyDescent="0.25">
      <c r="A144" s="230"/>
      <c r="B144" s="250" t="str">
        <f>+'REPORTE RECOMENDACIONES'!B27</f>
        <v>14. Criterios de acción apostólica</v>
      </c>
      <c r="C144" s="40">
        <v>1</v>
      </c>
      <c r="D144" s="14"/>
      <c r="E144" s="37"/>
    </row>
    <row r="145" spans="1:5" x14ac:dyDescent="0.25">
      <c r="A145" s="230"/>
      <c r="B145" s="251"/>
      <c r="C145" s="40">
        <v>2</v>
      </c>
      <c r="D145" s="5"/>
      <c r="E145" s="37"/>
    </row>
    <row r="146" spans="1:5" x14ac:dyDescent="0.25">
      <c r="A146" s="230"/>
      <c r="B146" s="251"/>
      <c r="C146" s="40">
        <v>3</v>
      </c>
      <c r="D146" s="5"/>
      <c r="E146" s="37"/>
    </row>
    <row r="147" spans="1:5" x14ac:dyDescent="0.25">
      <c r="A147" s="230"/>
      <c r="B147" s="251"/>
      <c r="C147" s="40">
        <v>4</v>
      </c>
      <c r="D147" s="5"/>
      <c r="E147" s="37"/>
    </row>
    <row r="148" spans="1:5" x14ac:dyDescent="0.25">
      <c r="A148" s="230"/>
      <c r="B148" s="251"/>
      <c r="C148" s="40">
        <v>5</v>
      </c>
      <c r="D148" s="5"/>
      <c r="E148" s="37"/>
    </row>
    <row r="149" spans="1:5" x14ac:dyDescent="0.25">
      <c r="A149" s="230"/>
      <c r="B149" s="251"/>
      <c r="C149" s="40">
        <v>6</v>
      </c>
      <c r="D149" s="5"/>
      <c r="E149" s="37"/>
    </row>
    <row r="150" spans="1:5" x14ac:dyDescent="0.25">
      <c r="A150" s="230"/>
      <c r="B150" s="251"/>
      <c r="C150" s="40">
        <v>7</v>
      </c>
      <c r="D150" s="5"/>
      <c r="E150" s="37"/>
    </row>
    <row r="151" spans="1:5" x14ac:dyDescent="0.25">
      <c r="A151" s="230"/>
      <c r="B151" s="251"/>
      <c r="C151" s="40">
        <v>8</v>
      </c>
      <c r="D151" s="5"/>
      <c r="E151" s="37"/>
    </row>
    <row r="152" spans="1:5" x14ac:dyDescent="0.25">
      <c r="A152" s="230"/>
      <c r="B152" s="251"/>
      <c r="C152" s="40">
        <v>9</v>
      </c>
      <c r="D152" s="5"/>
      <c r="E152" s="37"/>
    </row>
    <row r="153" spans="1:5" ht="15.75" thickBot="1" x14ac:dyDescent="0.3">
      <c r="A153" s="230"/>
      <c r="B153" s="251"/>
      <c r="C153" s="40">
        <v>10</v>
      </c>
      <c r="D153" s="5"/>
      <c r="E153" s="37"/>
    </row>
    <row r="154" spans="1:5" x14ac:dyDescent="0.25">
      <c r="A154" s="230"/>
      <c r="B154" s="250" t="str">
        <f>+'REPORTE RECOMENDACIONES'!B28</f>
        <v>15. El ECYD</v>
      </c>
      <c r="C154" s="40">
        <v>1</v>
      </c>
      <c r="D154" s="14"/>
      <c r="E154" s="37"/>
    </row>
    <row r="155" spans="1:5" x14ac:dyDescent="0.25">
      <c r="A155" s="230"/>
      <c r="B155" s="251"/>
      <c r="C155" s="40">
        <v>2</v>
      </c>
      <c r="D155" s="5"/>
      <c r="E155" s="37"/>
    </row>
    <row r="156" spans="1:5" x14ac:dyDescent="0.25">
      <c r="A156" s="230"/>
      <c r="B156" s="251"/>
      <c r="C156" s="40">
        <v>3</v>
      </c>
      <c r="D156" s="5"/>
      <c r="E156" s="37"/>
    </row>
    <row r="157" spans="1:5" x14ac:dyDescent="0.25">
      <c r="A157" s="230"/>
      <c r="B157" s="251"/>
      <c r="C157" s="40">
        <v>4</v>
      </c>
      <c r="D157" s="5"/>
      <c r="E157" s="37"/>
    </row>
    <row r="158" spans="1:5" x14ac:dyDescent="0.25">
      <c r="A158" s="230"/>
      <c r="B158" s="251"/>
      <c r="C158" s="40">
        <v>5</v>
      </c>
      <c r="D158" s="5"/>
      <c r="E158" s="37"/>
    </row>
    <row r="159" spans="1:5" x14ac:dyDescent="0.25">
      <c r="A159" s="230"/>
      <c r="B159" s="251"/>
      <c r="C159" s="40">
        <v>6</v>
      </c>
      <c r="D159" s="5"/>
      <c r="E159" s="37"/>
    </row>
    <row r="160" spans="1:5" x14ac:dyDescent="0.25">
      <c r="A160" s="230"/>
      <c r="B160" s="251"/>
      <c r="C160" s="40">
        <v>7</v>
      </c>
      <c r="D160" s="5"/>
      <c r="E160" s="37"/>
    </row>
    <row r="161" spans="1:5" x14ac:dyDescent="0.25">
      <c r="A161" s="230"/>
      <c r="B161" s="251"/>
      <c r="C161" s="40">
        <v>8</v>
      </c>
      <c r="D161" s="5"/>
      <c r="E161" s="37"/>
    </row>
    <row r="162" spans="1:5" x14ac:dyDescent="0.25">
      <c r="A162" s="230"/>
      <c r="B162" s="251"/>
      <c r="C162" s="40">
        <v>9</v>
      </c>
      <c r="D162" s="5"/>
      <c r="E162" s="37"/>
    </row>
    <row r="163" spans="1:5" ht="15.75" thickBot="1" x14ac:dyDescent="0.3">
      <c r="A163" s="230"/>
      <c r="B163" s="251"/>
      <c r="C163" s="40">
        <v>10</v>
      </c>
      <c r="D163" s="5"/>
      <c r="E163" s="37"/>
    </row>
    <row r="164" spans="1:5" x14ac:dyDescent="0.25">
      <c r="A164" s="230"/>
      <c r="B164" s="250" t="str">
        <f>+'REPORTE RECOMENDACIONES'!B28</f>
        <v>15. El ECYD</v>
      </c>
      <c r="C164" s="40">
        <v>1</v>
      </c>
      <c r="D164" s="14"/>
      <c r="E164" s="37"/>
    </row>
    <row r="165" spans="1:5" x14ac:dyDescent="0.25">
      <c r="A165" s="230"/>
      <c r="B165" s="251"/>
      <c r="C165" s="40">
        <v>2</v>
      </c>
      <c r="D165" s="5"/>
      <c r="E165" s="37"/>
    </row>
    <row r="166" spans="1:5" x14ac:dyDescent="0.25">
      <c r="A166" s="230"/>
      <c r="B166" s="251"/>
      <c r="C166" s="40">
        <v>3</v>
      </c>
      <c r="D166" s="5"/>
      <c r="E166" s="37"/>
    </row>
    <row r="167" spans="1:5" x14ac:dyDescent="0.25">
      <c r="A167" s="230"/>
      <c r="B167" s="251"/>
      <c r="C167" s="40">
        <v>4</v>
      </c>
      <c r="D167" s="5"/>
      <c r="E167" s="37"/>
    </row>
    <row r="168" spans="1:5" x14ac:dyDescent="0.25">
      <c r="A168" s="230"/>
      <c r="B168" s="251"/>
      <c r="C168" s="40">
        <v>5</v>
      </c>
      <c r="D168" s="5"/>
      <c r="E168" s="37"/>
    </row>
    <row r="169" spans="1:5" x14ac:dyDescent="0.25">
      <c r="A169" s="230"/>
      <c r="B169" s="251"/>
      <c r="C169" s="40">
        <v>6</v>
      </c>
      <c r="D169" s="5"/>
      <c r="E169" s="37"/>
    </row>
    <row r="170" spans="1:5" x14ac:dyDescent="0.25">
      <c r="A170" s="230"/>
      <c r="B170" s="251"/>
      <c r="C170" s="40">
        <v>7</v>
      </c>
      <c r="D170" s="5"/>
      <c r="E170" s="37"/>
    </row>
    <row r="171" spans="1:5" x14ac:dyDescent="0.25">
      <c r="A171" s="230"/>
      <c r="B171" s="251"/>
      <c r="C171" s="40">
        <v>8</v>
      </c>
      <c r="D171" s="5"/>
      <c r="E171" s="37"/>
    </row>
    <row r="172" spans="1:5" x14ac:dyDescent="0.25">
      <c r="A172" s="230"/>
      <c r="B172" s="251"/>
      <c r="C172" s="40">
        <v>9</v>
      </c>
      <c r="D172" s="5"/>
      <c r="E172" s="37"/>
    </row>
    <row r="173" spans="1:5" ht="15.75" thickBot="1" x14ac:dyDescent="0.3">
      <c r="A173" s="231"/>
      <c r="B173" s="251"/>
      <c r="C173" s="44">
        <v>10</v>
      </c>
      <c r="D173" s="18"/>
      <c r="E173" s="45"/>
    </row>
    <row r="174" spans="1:5" x14ac:dyDescent="0.25">
      <c r="A174" s="229" t="s">
        <v>109</v>
      </c>
      <c r="B174" s="250" t="str">
        <f>+'REPORTE RECOMENDACIONES'!B29</f>
        <v>16. Las redes</v>
      </c>
      <c r="C174" s="39">
        <v>1</v>
      </c>
      <c r="D174" s="38"/>
      <c r="E174" s="36"/>
    </row>
    <row r="175" spans="1:5" x14ac:dyDescent="0.25">
      <c r="A175" s="230"/>
      <c r="B175" s="251"/>
      <c r="C175" s="40">
        <v>2</v>
      </c>
      <c r="D175" s="5"/>
      <c r="E175" s="37"/>
    </row>
    <row r="176" spans="1:5" x14ac:dyDescent="0.25">
      <c r="A176" s="230"/>
      <c r="B176" s="251"/>
      <c r="C176" s="40">
        <v>3</v>
      </c>
      <c r="D176" s="5"/>
      <c r="E176" s="37"/>
    </row>
    <row r="177" spans="1:5" x14ac:dyDescent="0.25">
      <c r="A177" s="230"/>
      <c r="B177" s="251"/>
      <c r="C177" s="40">
        <v>4</v>
      </c>
      <c r="D177" s="5"/>
      <c r="E177" s="37"/>
    </row>
    <row r="178" spans="1:5" x14ac:dyDescent="0.25">
      <c r="A178" s="230"/>
      <c r="B178" s="251"/>
      <c r="C178" s="40">
        <v>5</v>
      </c>
      <c r="D178" s="5"/>
      <c r="E178" s="37"/>
    </row>
    <row r="179" spans="1:5" x14ac:dyDescent="0.25">
      <c r="A179" s="230"/>
      <c r="B179" s="251"/>
      <c r="C179" s="40">
        <v>6</v>
      </c>
      <c r="D179" s="5"/>
      <c r="E179" s="37"/>
    </row>
    <row r="180" spans="1:5" x14ac:dyDescent="0.25">
      <c r="A180" s="230"/>
      <c r="B180" s="251"/>
      <c r="C180" s="40">
        <v>7</v>
      </c>
      <c r="D180" s="5"/>
      <c r="E180" s="37"/>
    </row>
    <row r="181" spans="1:5" x14ac:dyDescent="0.25">
      <c r="A181" s="230"/>
      <c r="B181" s="251"/>
      <c r="C181" s="40">
        <v>8</v>
      </c>
      <c r="D181" s="5"/>
      <c r="E181" s="37"/>
    </row>
    <row r="182" spans="1:5" x14ac:dyDescent="0.25">
      <c r="A182" s="230"/>
      <c r="B182" s="251"/>
      <c r="C182" s="40">
        <v>9</v>
      </c>
      <c r="D182" s="5"/>
      <c r="E182" s="37"/>
    </row>
    <row r="183" spans="1:5" ht="15.75" thickBot="1" x14ac:dyDescent="0.3">
      <c r="A183" s="230"/>
      <c r="B183" s="251"/>
      <c r="C183" s="40">
        <v>10</v>
      </c>
      <c r="D183" s="5"/>
      <c r="E183" s="37"/>
    </row>
    <row r="184" spans="1:5" ht="14.1" customHeight="1" x14ac:dyDescent="0.25">
      <c r="A184" s="230"/>
      <c r="B184" s="250" t="str">
        <f>+'REPORTE RECOMENDACIONES'!B30</f>
        <v>17. Orientación de la vida espiritual</v>
      </c>
      <c r="C184" s="40">
        <v>1</v>
      </c>
      <c r="D184" s="16"/>
      <c r="E184" s="37"/>
    </row>
    <row r="185" spans="1:5" x14ac:dyDescent="0.25">
      <c r="A185" s="230"/>
      <c r="B185" s="251"/>
      <c r="C185" s="40">
        <v>2</v>
      </c>
      <c r="D185" s="5"/>
      <c r="E185" s="37"/>
    </row>
    <row r="186" spans="1:5" x14ac:dyDescent="0.25">
      <c r="A186" s="230"/>
      <c r="B186" s="251"/>
      <c r="C186" s="40">
        <v>3</v>
      </c>
      <c r="D186" s="5"/>
      <c r="E186" s="37"/>
    </row>
    <row r="187" spans="1:5" x14ac:dyDescent="0.25">
      <c r="A187" s="230"/>
      <c r="B187" s="251"/>
      <c r="C187" s="40">
        <v>4</v>
      </c>
      <c r="D187" s="5"/>
      <c r="E187" s="37"/>
    </row>
    <row r="188" spans="1:5" x14ac:dyDescent="0.25">
      <c r="A188" s="230"/>
      <c r="B188" s="251"/>
      <c r="C188" s="40">
        <v>5</v>
      </c>
      <c r="D188" s="5"/>
      <c r="E188" s="37"/>
    </row>
    <row r="189" spans="1:5" x14ac:dyDescent="0.25">
      <c r="A189" s="230"/>
      <c r="B189" s="251"/>
      <c r="C189" s="40">
        <v>6</v>
      </c>
      <c r="D189" s="5"/>
      <c r="E189" s="37"/>
    </row>
    <row r="190" spans="1:5" x14ac:dyDescent="0.25">
      <c r="A190" s="230"/>
      <c r="B190" s="251"/>
      <c r="C190" s="40">
        <v>7</v>
      </c>
      <c r="D190" s="5"/>
      <c r="E190" s="37"/>
    </row>
    <row r="191" spans="1:5" x14ac:dyDescent="0.25">
      <c r="A191" s="230"/>
      <c r="B191" s="251"/>
      <c r="C191" s="40">
        <v>8</v>
      </c>
      <c r="D191" s="5"/>
      <c r="E191" s="37"/>
    </row>
    <row r="192" spans="1:5" x14ac:dyDescent="0.25">
      <c r="A192" s="230"/>
      <c r="B192" s="251"/>
      <c r="C192" s="40">
        <v>9</v>
      </c>
      <c r="D192" s="5"/>
      <c r="E192" s="37"/>
    </row>
    <row r="193" spans="1:5" ht="15.75" thickBot="1" x14ac:dyDescent="0.3">
      <c r="A193" s="230"/>
      <c r="B193" s="251"/>
      <c r="C193" s="40">
        <v>10</v>
      </c>
      <c r="D193" s="5"/>
      <c r="E193" s="37"/>
    </row>
    <row r="194" spans="1:5" ht="14.1" customHeight="1" x14ac:dyDescent="0.25">
      <c r="A194" s="230"/>
      <c r="B194" s="250" t="str">
        <f>+'REPORTE RECOMENDACIONES'!B31</f>
        <v>18. La prácticas de vida espiritual de los miembros de primer grado</v>
      </c>
      <c r="C194" s="40">
        <v>1</v>
      </c>
      <c r="D194" s="16"/>
      <c r="E194" s="37"/>
    </row>
    <row r="195" spans="1:5" x14ac:dyDescent="0.25">
      <c r="A195" s="230"/>
      <c r="B195" s="251"/>
      <c r="C195" s="40">
        <v>2</v>
      </c>
      <c r="D195" s="5"/>
      <c r="E195" s="37"/>
    </row>
    <row r="196" spans="1:5" x14ac:dyDescent="0.25">
      <c r="A196" s="230"/>
      <c r="B196" s="251"/>
      <c r="C196" s="40">
        <v>3</v>
      </c>
      <c r="D196" s="5"/>
      <c r="E196" s="37"/>
    </row>
    <row r="197" spans="1:5" x14ac:dyDescent="0.25">
      <c r="A197" s="230"/>
      <c r="B197" s="251"/>
      <c r="C197" s="40">
        <v>4</v>
      </c>
      <c r="D197" s="5"/>
      <c r="E197" s="37"/>
    </row>
    <row r="198" spans="1:5" x14ac:dyDescent="0.25">
      <c r="A198" s="230"/>
      <c r="B198" s="251"/>
      <c r="C198" s="40">
        <v>5</v>
      </c>
      <c r="D198" s="5"/>
      <c r="E198" s="37"/>
    </row>
    <row r="199" spans="1:5" x14ac:dyDescent="0.25">
      <c r="A199" s="230"/>
      <c r="B199" s="251"/>
      <c r="C199" s="40">
        <v>6</v>
      </c>
      <c r="D199" s="5"/>
      <c r="E199" s="37"/>
    </row>
    <row r="200" spans="1:5" x14ac:dyDescent="0.25">
      <c r="A200" s="230"/>
      <c r="B200" s="251"/>
      <c r="C200" s="40">
        <v>7</v>
      </c>
      <c r="D200" s="5"/>
      <c r="E200" s="37"/>
    </row>
    <row r="201" spans="1:5" x14ac:dyDescent="0.25">
      <c r="A201" s="230"/>
      <c r="B201" s="251"/>
      <c r="C201" s="40">
        <v>8</v>
      </c>
      <c r="D201" s="5"/>
      <c r="E201" s="37"/>
    </row>
    <row r="202" spans="1:5" x14ac:dyDescent="0.25">
      <c r="A202" s="230"/>
      <c r="B202" s="251"/>
      <c r="C202" s="40">
        <v>9</v>
      </c>
      <c r="D202" s="5"/>
      <c r="E202" s="37"/>
    </row>
    <row r="203" spans="1:5" ht="15.75" thickBot="1" x14ac:dyDescent="0.3">
      <c r="A203" s="230"/>
      <c r="B203" s="251"/>
      <c r="C203" s="40">
        <v>10</v>
      </c>
      <c r="D203" s="5"/>
      <c r="E203" s="37"/>
    </row>
    <row r="204" spans="1:5" x14ac:dyDescent="0.25">
      <c r="A204" s="230"/>
      <c r="B204" s="250" t="str">
        <f>+'REPORTE RECOMENDACIONES'!B32</f>
        <v>19. Las prácticas de vida espiritual de los miembros de segundo grado</v>
      </c>
      <c r="C204" s="40">
        <v>1</v>
      </c>
      <c r="D204" s="16"/>
      <c r="E204" s="37"/>
    </row>
    <row r="205" spans="1:5" x14ac:dyDescent="0.25">
      <c r="A205" s="230"/>
      <c r="B205" s="251"/>
      <c r="C205" s="40">
        <v>2</v>
      </c>
      <c r="D205" s="5"/>
      <c r="E205" s="37"/>
    </row>
    <row r="206" spans="1:5" x14ac:dyDescent="0.25">
      <c r="A206" s="230"/>
      <c r="B206" s="251"/>
      <c r="C206" s="40">
        <v>3</v>
      </c>
      <c r="D206" s="5"/>
      <c r="E206" s="37"/>
    </row>
    <row r="207" spans="1:5" x14ac:dyDescent="0.25">
      <c r="A207" s="230"/>
      <c r="B207" s="251"/>
      <c r="C207" s="40">
        <v>4</v>
      </c>
      <c r="D207" s="5"/>
      <c r="E207" s="37"/>
    </row>
    <row r="208" spans="1:5" x14ac:dyDescent="0.25">
      <c r="A208" s="230"/>
      <c r="B208" s="251"/>
      <c r="C208" s="40">
        <v>5</v>
      </c>
      <c r="D208" s="5"/>
      <c r="E208" s="37"/>
    </row>
    <row r="209" spans="1:5" x14ac:dyDescent="0.25">
      <c r="A209" s="230"/>
      <c r="B209" s="251"/>
      <c r="C209" s="40">
        <v>6</v>
      </c>
      <c r="D209" s="5"/>
      <c r="E209" s="37"/>
    </row>
    <row r="210" spans="1:5" x14ac:dyDescent="0.25">
      <c r="A210" s="230"/>
      <c r="B210" s="251"/>
      <c r="C210" s="40">
        <v>7</v>
      </c>
      <c r="D210" s="5"/>
      <c r="E210" s="37"/>
    </row>
    <row r="211" spans="1:5" x14ac:dyDescent="0.25">
      <c r="A211" s="230"/>
      <c r="B211" s="251"/>
      <c r="C211" s="40">
        <v>8</v>
      </c>
      <c r="D211" s="5"/>
      <c r="E211" s="37"/>
    </row>
    <row r="212" spans="1:5" x14ac:dyDescent="0.25">
      <c r="A212" s="230"/>
      <c r="B212" s="251"/>
      <c r="C212" s="40">
        <v>9</v>
      </c>
      <c r="D212" s="5"/>
      <c r="E212" s="37"/>
    </row>
    <row r="213" spans="1:5" ht="15.75" thickBot="1" x14ac:dyDescent="0.3">
      <c r="A213" s="231"/>
      <c r="B213" s="251"/>
      <c r="C213" s="44">
        <v>10</v>
      </c>
      <c r="D213" s="18"/>
      <c r="E213" s="45"/>
    </row>
    <row r="214" spans="1:5" x14ac:dyDescent="0.25">
      <c r="A214" s="229" t="s">
        <v>110</v>
      </c>
      <c r="B214" s="250" t="str">
        <f>+'REPORTE RECOMENDACIONES'!B33</f>
        <v>20. La dirección espiritual</v>
      </c>
      <c r="C214" s="39">
        <v>1</v>
      </c>
      <c r="D214" s="38"/>
      <c r="E214" s="36"/>
    </row>
    <row r="215" spans="1:5" x14ac:dyDescent="0.25">
      <c r="A215" s="230"/>
      <c r="B215" s="251"/>
      <c r="C215" s="40">
        <v>2</v>
      </c>
      <c r="D215" s="5"/>
      <c r="E215" s="37"/>
    </row>
    <row r="216" spans="1:5" x14ac:dyDescent="0.25">
      <c r="A216" s="230"/>
      <c r="B216" s="251"/>
      <c r="C216" s="40">
        <v>3</v>
      </c>
      <c r="D216" s="5"/>
      <c r="E216" s="37"/>
    </row>
    <row r="217" spans="1:5" x14ac:dyDescent="0.25">
      <c r="A217" s="230"/>
      <c r="B217" s="251"/>
      <c r="C217" s="40">
        <v>4</v>
      </c>
      <c r="D217" s="5"/>
      <c r="E217" s="37"/>
    </row>
    <row r="218" spans="1:5" x14ac:dyDescent="0.25">
      <c r="A218" s="230"/>
      <c r="B218" s="251"/>
      <c r="C218" s="40">
        <v>5</v>
      </c>
      <c r="D218" s="5"/>
      <c r="E218" s="37"/>
    </row>
    <row r="219" spans="1:5" x14ac:dyDescent="0.25">
      <c r="A219" s="230"/>
      <c r="B219" s="251"/>
      <c r="C219" s="40">
        <v>6</v>
      </c>
      <c r="D219" s="5"/>
      <c r="E219" s="37"/>
    </row>
    <row r="220" spans="1:5" x14ac:dyDescent="0.25">
      <c r="A220" s="230"/>
      <c r="B220" s="251"/>
      <c r="C220" s="40">
        <v>7</v>
      </c>
      <c r="D220" s="5"/>
      <c r="E220" s="37"/>
    </row>
    <row r="221" spans="1:5" x14ac:dyDescent="0.25">
      <c r="A221" s="230"/>
      <c r="B221" s="251"/>
      <c r="C221" s="40">
        <v>8</v>
      </c>
      <c r="D221" s="5"/>
      <c r="E221" s="37"/>
    </row>
    <row r="222" spans="1:5" x14ac:dyDescent="0.25">
      <c r="A222" s="230"/>
      <c r="B222" s="251"/>
      <c r="C222" s="40">
        <v>9</v>
      </c>
      <c r="D222" s="5"/>
      <c r="E222" s="37"/>
    </row>
    <row r="223" spans="1:5" ht="15.75" thickBot="1" x14ac:dyDescent="0.3">
      <c r="A223" s="230"/>
      <c r="B223" s="251"/>
      <c r="C223" s="40">
        <v>10</v>
      </c>
      <c r="D223" s="5"/>
      <c r="E223" s="37"/>
    </row>
    <row r="224" spans="1:5" x14ac:dyDescent="0.25">
      <c r="A224" s="230"/>
      <c r="B224" s="250" t="str">
        <f>+'REPORTE RECOMENDACIONES'!B34</f>
        <v>21. Concepto de formación</v>
      </c>
      <c r="C224" s="40">
        <v>1</v>
      </c>
      <c r="D224" s="16"/>
      <c r="E224" s="37"/>
    </row>
    <row r="225" spans="1:5" x14ac:dyDescent="0.25">
      <c r="A225" s="230"/>
      <c r="B225" s="251"/>
      <c r="C225" s="40">
        <v>2</v>
      </c>
      <c r="D225" s="5"/>
      <c r="E225" s="37"/>
    </row>
    <row r="226" spans="1:5" x14ac:dyDescent="0.25">
      <c r="A226" s="230"/>
      <c r="B226" s="251"/>
      <c r="C226" s="40">
        <v>3</v>
      </c>
      <c r="D226" s="5"/>
      <c r="E226" s="37"/>
    </row>
    <row r="227" spans="1:5" x14ac:dyDescent="0.25">
      <c r="A227" s="230"/>
      <c r="B227" s="251"/>
      <c r="C227" s="40">
        <v>4</v>
      </c>
      <c r="D227" s="5"/>
      <c r="E227" s="37"/>
    </row>
    <row r="228" spans="1:5" x14ac:dyDescent="0.25">
      <c r="A228" s="230"/>
      <c r="B228" s="251"/>
      <c r="C228" s="40">
        <v>5</v>
      </c>
      <c r="D228" s="5"/>
      <c r="E228" s="37"/>
    </row>
    <row r="229" spans="1:5" x14ac:dyDescent="0.25">
      <c r="A229" s="230"/>
      <c r="B229" s="251"/>
      <c r="C229" s="40">
        <v>6</v>
      </c>
      <c r="D229" s="5"/>
      <c r="E229" s="37"/>
    </row>
    <row r="230" spans="1:5" x14ac:dyDescent="0.25">
      <c r="A230" s="230"/>
      <c r="B230" s="251"/>
      <c r="C230" s="40">
        <v>7</v>
      </c>
      <c r="D230" s="5"/>
      <c r="E230" s="37"/>
    </row>
    <row r="231" spans="1:5" x14ac:dyDescent="0.25">
      <c r="A231" s="230"/>
      <c r="B231" s="251"/>
      <c r="C231" s="40">
        <v>8</v>
      </c>
      <c r="D231" s="5"/>
      <c r="E231" s="37"/>
    </row>
    <row r="232" spans="1:5" x14ac:dyDescent="0.25">
      <c r="A232" s="230"/>
      <c r="B232" s="251"/>
      <c r="C232" s="40">
        <v>9</v>
      </c>
      <c r="D232" s="5"/>
      <c r="E232" s="37"/>
    </row>
    <row r="233" spans="1:5" ht="15.75" thickBot="1" x14ac:dyDescent="0.3">
      <c r="A233" s="230"/>
      <c r="B233" s="251"/>
      <c r="C233" s="40">
        <v>10</v>
      </c>
      <c r="D233" s="5"/>
      <c r="E233" s="37"/>
    </row>
    <row r="234" spans="1:5" x14ac:dyDescent="0.25">
      <c r="A234" s="230"/>
      <c r="B234" s="250" t="str">
        <f>+'REPORTE RECOMENDACIONES'!B35</f>
        <v>22. Medios de formación</v>
      </c>
      <c r="C234" s="40">
        <v>1</v>
      </c>
      <c r="D234" s="16"/>
      <c r="E234" s="37"/>
    </row>
    <row r="235" spans="1:5" x14ac:dyDescent="0.25">
      <c r="A235" s="230"/>
      <c r="B235" s="251"/>
      <c r="C235" s="40">
        <v>2</v>
      </c>
      <c r="D235" s="5"/>
      <c r="E235" s="37"/>
    </row>
    <row r="236" spans="1:5" x14ac:dyDescent="0.25">
      <c r="A236" s="230"/>
      <c r="B236" s="251"/>
      <c r="C236" s="40">
        <v>3</v>
      </c>
      <c r="D236" s="5"/>
      <c r="E236" s="37"/>
    </row>
    <row r="237" spans="1:5" x14ac:dyDescent="0.25">
      <c r="A237" s="230"/>
      <c r="B237" s="251"/>
      <c r="C237" s="40">
        <v>4</v>
      </c>
      <c r="D237" s="5"/>
      <c r="E237" s="37"/>
    </row>
    <row r="238" spans="1:5" x14ac:dyDescent="0.25">
      <c r="A238" s="230"/>
      <c r="B238" s="251"/>
      <c r="C238" s="40">
        <v>5</v>
      </c>
      <c r="D238" s="5"/>
      <c r="E238" s="37"/>
    </row>
    <row r="239" spans="1:5" x14ac:dyDescent="0.25">
      <c r="A239" s="230"/>
      <c r="B239" s="251"/>
      <c r="C239" s="40">
        <v>6</v>
      </c>
      <c r="D239" s="5"/>
      <c r="E239" s="37"/>
    </row>
    <row r="240" spans="1:5" x14ac:dyDescent="0.25">
      <c r="A240" s="230"/>
      <c r="B240" s="251"/>
      <c r="C240" s="40">
        <v>7</v>
      </c>
      <c r="D240" s="5"/>
      <c r="E240" s="37"/>
    </row>
    <row r="241" spans="1:5" x14ac:dyDescent="0.25">
      <c r="A241" s="230"/>
      <c r="B241" s="251"/>
      <c r="C241" s="40">
        <v>8</v>
      </c>
      <c r="D241" s="5"/>
      <c r="E241" s="37"/>
    </row>
    <row r="242" spans="1:5" x14ac:dyDescent="0.25">
      <c r="A242" s="230"/>
      <c r="B242" s="251"/>
      <c r="C242" s="40">
        <v>9</v>
      </c>
      <c r="D242" s="5"/>
      <c r="E242" s="37"/>
    </row>
    <row r="243" spans="1:5" ht="15.75" thickBot="1" x14ac:dyDescent="0.3">
      <c r="A243" s="231"/>
      <c r="B243" s="251"/>
      <c r="C243" s="44">
        <v>10</v>
      </c>
      <c r="D243" s="18"/>
      <c r="E243" s="45"/>
    </row>
    <row r="244" spans="1:5" ht="15" customHeight="1" x14ac:dyDescent="0.25">
      <c r="A244" s="229" t="s">
        <v>111</v>
      </c>
      <c r="B244" s="250" t="str">
        <f>+'REPORTE RECOMENDACIONES'!B36</f>
        <v>23. Capacitación</v>
      </c>
      <c r="C244" s="39">
        <v>1</v>
      </c>
      <c r="D244" s="38"/>
      <c r="E244" s="36"/>
    </row>
    <row r="245" spans="1:5" x14ac:dyDescent="0.25">
      <c r="A245" s="230"/>
      <c r="B245" s="251"/>
      <c r="C245" s="40">
        <v>2</v>
      </c>
      <c r="D245" s="5"/>
      <c r="E245" s="37"/>
    </row>
    <row r="246" spans="1:5" x14ac:dyDescent="0.25">
      <c r="A246" s="230"/>
      <c r="B246" s="251"/>
      <c r="C246" s="40">
        <v>3</v>
      </c>
      <c r="D246" s="5"/>
      <c r="E246" s="37"/>
    </row>
    <row r="247" spans="1:5" x14ac:dyDescent="0.25">
      <c r="A247" s="230"/>
      <c r="B247" s="251"/>
      <c r="C247" s="40">
        <v>4</v>
      </c>
      <c r="D247" s="5"/>
      <c r="E247" s="37"/>
    </row>
    <row r="248" spans="1:5" x14ac:dyDescent="0.25">
      <c r="A248" s="230"/>
      <c r="B248" s="251"/>
      <c r="C248" s="40">
        <v>5</v>
      </c>
      <c r="D248" s="5"/>
      <c r="E248" s="37"/>
    </row>
    <row r="249" spans="1:5" x14ac:dyDescent="0.25">
      <c r="A249" s="230"/>
      <c r="B249" s="251"/>
      <c r="C249" s="40">
        <v>6</v>
      </c>
      <c r="D249" s="5"/>
      <c r="E249" s="37"/>
    </row>
    <row r="250" spans="1:5" x14ac:dyDescent="0.25">
      <c r="A250" s="230"/>
      <c r="B250" s="251"/>
      <c r="C250" s="40">
        <v>7</v>
      </c>
      <c r="D250" s="5"/>
      <c r="E250" s="37"/>
    </row>
    <row r="251" spans="1:5" x14ac:dyDescent="0.25">
      <c r="A251" s="230"/>
      <c r="B251" s="251"/>
      <c r="C251" s="40">
        <v>8</v>
      </c>
      <c r="D251" s="5"/>
      <c r="E251" s="37"/>
    </row>
    <row r="252" spans="1:5" x14ac:dyDescent="0.25">
      <c r="A252" s="230"/>
      <c r="B252" s="251"/>
      <c r="C252" s="40">
        <v>9</v>
      </c>
      <c r="D252" s="5"/>
      <c r="E252" s="37"/>
    </row>
    <row r="253" spans="1:5" ht="15.75" thickBot="1" x14ac:dyDescent="0.3">
      <c r="A253" s="230"/>
      <c r="B253" s="251"/>
      <c r="C253" s="40">
        <v>10</v>
      </c>
      <c r="D253" s="5"/>
      <c r="E253" s="37"/>
    </row>
    <row r="254" spans="1:5" x14ac:dyDescent="0.25">
      <c r="A254" s="230"/>
      <c r="B254" s="250" t="str">
        <f>+'REPORTE RECOMENDACIONES'!B37</f>
        <v>24. Miembros</v>
      </c>
      <c r="C254" s="40">
        <v>1</v>
      </c>
      <c r="D254" s="16"/>
      <c r="E254" s="37"/>
    </row>
    <row r="255" spans="1:5" x14ac:dyDescent="0.25">
      <c r="A255" s="230"/>
      <c r="B255" s="251"/>
      <c r="C255" s="40">
        <v>2</v>
      </c>
      <c r="D255" s="5"/>
      <c r="E255" s="37"/>
    </row>
    <row r="256" spans="1:5" x14ac:dyDescent="0.25">
      <c r="A256" s="230"/>
      <c r="B256" s="251"/>
      <c r="C256" s="40">
        <v>3</v>
      </c>
      <c r="D256" s="5"/>
      <c r="E256" s="37"/>
    </row>
    <row r="257" spans="1:5" x14ac:dyDescent="0.25">
      <c r="A257" s="230"/>
      <c r="B257" s="251"/>
      <c r="C257" s="40">
        <v>4</v>
      </c>
      <c r="D257" s="5"/>
      <c r="E257" s="37"/>
    </row>
    <row r="258" spans="1:5" x14ac:dyDescent="0.25">
      <c r="A258" s="230"/>
      <c r="B258" s="251"/>
      <c r="C258" s="40">
        <v>5</v>
      </c>
      <c r="D258" s="5"/>
      <c r="E258" s="37"/>
    </row>
    <row r="259" spans="1:5" x14ac:dyDescent="0.25">
      <c r="A259" s="230"/>
      <c r="B259" s="251"/>
      <c r="C259" s="40">
        <v>6</v>
      </c>
      <c r="D259" s="5"/>
      <c r="E259" s="37"/>
    </row>
    <row r="260" spans="1:5" x14ac:dyDescent="0.25">
      <c r="A260" s="230"/>
      <c r="B260" s="251"/>
      <c r="C260" s="40">
        <v>7</v>
      </c>
      <c r="D260" s="5"/>
      <c r="E260" s="37"/>
    </row>
    <row r="261" spans="1:5" x14ac:dyDescent="0.25">
      <c r="A261" s="230"/>
      <c r="B261" s="251"/>
      <c r="C261" s="40">
        <v>8</v>
      </c>
      <c r="D261" s="5"/>
      <c r="E261" s="37"/>
    </row>
    <row r="262" spans="1:5" x14ac:dyDescent="0.25">
      <c r="A262" s="230"/>
      <c r="B262" s="251"/>
      <c r="C262" s="40">
        <v>9</v>
      </c>
      <c r="D262" s="5"/>
      <c r="E262" s="37"/>
    </row>
    <row r="263" spans="1:5" ht="15.75" thickBot="1" x14ac:dyDescent="0.3">
      <c r="A263" s="230"/>
      <c r="B263" s="251"/>
      <c r="C263" s="40">
        <v>10</v>
      </c>
      <c r="D263" s="5"/>
      <c r="E263" s="37"/>
    </row>
    <row r="264" spans="1:5" x14ac:dyDescent="0.25">
      <c r="A264" s="230"/>
      <c r="B264" s="250" t="str">
        <f>+'REPORTE RECOMENDACIONES'!B38</f>
        <v>25. Sacerdotes y seminaristas diocesanos</v>
      </c>
      <c r="C264" s="40">
        <v>1</v>
      </c>
      <c r="D264" s="16"/>
      <c r="E264" s="37"/>
    </row>
    <row r="265" spans="1:5" x14ac:dyDescent="0.25">
      <c r="A265" s="230"/>
      <c r="B265" s="251"/>
      <c r="C265" s="40">
        <v>2</v>
      </c>
      <c r="D265" s="5"/>
      <c r="E265" s="37"/>
    </row>
    <row r="266" spans="1:5" x14ac:dyDescent="0.25">
      <c r="A266" s="230"/>
      <c r="B266" s="251"/>
      <c r="C266" s="40">
        <v>3</v>
      </c>
      <c r="D266" s="5"/>
      <c r="E266" s="37"/>
    </row>
    <row r="267" spans="1:5" x14ac:dyDescent="0.25">
      <c r="A267" s="230"/>
      <c r="B267" s="251"/>
      <c r="C267" s="40">
        <v>4</v>
      </c>
      <c r="D267" s="5"/>
      <c r="E267" s="37"/>
    </row>
    <row r="268" spans="1:5" x14ac:dyDescent="0.25">
      <c r="A268" s="230"/>
      <c r="B268" s="251"/>
      <c r="C268" s="40">
        <v>5</v>
      </c>
      <c r="D268" s="5"/>
      <c r="E268" s="37"/>
    </row>
    <row r="269" spans="1:5" x14ac:dyDescent="0.25">
      <c r="A269" s="230"/>
      <c r="B269" s="251"/>
      <c r="C269" s="40">
        <v>6</v>
      </c>
      <c r="D269" s="5"/>
      <c r="E269" s="37"/>
    </row>
    <row r="270" spans="1:5" x14ac:dyDescent="0.25">
      <c r="A270" s="230"/>
      <c r="B270" s="251"/>
      <c r="C270" s="40">
        <v>7</v>
      </c>
      <c r="D270" s="5"/>
      <c r="E270" s="37"/>
    </row>
    <row r="271" spans="1:5" x14ac:dyDescent="0.25">
      <c r="A271" s="230"/>
      <c r="B271" s="251"/>
      <c r="C271" s="40">
        <v>8</v>
      </c>
      <c r="D271" s="5"/>
      <c r="E271" s="37"/>
    </row>
    <row r="272" spans="1:5" x14ac:dyDescent="0.25">
      <c r="A272" s="230"/>
      <c r="B272" s="251"/>
      <c r="C272" s="40">
        <v>9</v>
      </c>
      <c r="D272" s="5"/>
      <c r="E272" s="37"/>
    </row>
    <row r="273" spans="1:5" ht="15.75" thickBot="1" x14ac:dyDescent="0.3">
      <c r="A273" s="230"/>
      <c r="B273" s="251"/>
      <c r="C273" s="40">
        <v>10</v>
      </c>
      <c r="D273" s="5"/>
      <c r="E273" s="37"/>
    </row>
    <row r="274" spans="1:5" x14ac:dyDescent="0.25">
      <c r="A274" s="230"/>
      <c r="B274" s="250" t="str">
        <f>+'REPORTE RECOMENDACIONES'!B39</f>
        <v>26. Los colaboradores</v>
      </c>
      <c r="C274" s="40">
        <v>1</v>
      </c>
      <c r="D274" s="16"/>
      <c r="E274" s="37"/>
    </row>
    <row r="275" spans="1:5" x14ac:dyDescent="0.25">
      <c r="A275" s="230"/>
      <c r="B275" s="251"/>
      <c r="C275" s="40">
        <v>2</v>
      </c>
      <c r="D275" s="5"/>
      <c r="E275" s="37"/>
    </row>
    <row r="276" spans="1:5" x14ac:dyDescent="0.25">
      <c r="A276" s="230"/>
      <c r="B276" s="251"/>
      <c r="C276" s="40">
        <v>3</v>
      </c>
      <c r="D276" s="5"/>
      <c r="E276" s="37"/>
    </row>
    <row r="277" spans="1:5" x14ac:dyDescent="0.25">
      <c r="A277" s="230"/>
      <c r="B277" s="251"/>
      <c r="C277" s="40">
        <v>4</v>
      </c>
      <c r="D277" s="5"/>
      <c r="E277" s="37"/>
    </row>
    <row r="278" spans="1:5" x14ac:dyDescent="0.25">
      <c r="A278" s="230"/>
      <c r="B278" s="251"/>
      <c r="C278" s="40">
        <v>5</v>
      </c>
      <c r="D278" s="5"/>
      <c r="E278" s="37"/>
    </row>
    <row r="279" spans="1:5" x14ac:dyDescent="0.25">
      <c r="A279" s="230"/>
      <c r="B279" s="251"/>
      <c r="C279" s="40">
        <v>6</v>
      </c>
      <c r="D279" s="5"/>
      <c r="E279" s="37"/>
    </row>
    <row r="280" spans="1:5" x14ac:dyDescent="0.25">
      <c r="A280" s="230"/>
      <c r="B280" s="251"/>
      <c r="C280" s="40">
        <v>7</v>
      </c>
      <c r="D280" s="5"/>
      <c r="E280" s="37"/>
    </row>
    <row r="281" spans="1:5" x14ac:dyDescent="0.25">
      <c r="A281" s="230"/>
      <c r="B281" s="251"/>
      <c r="C281" s="40">
        <v>8</v>
      </c>
      <c r="D281" s="5"/>
      <c r="E281" s="37"/>
    </row>
    <row r="282" spans="1:5" x14ac:dyDescent="0.25">
      <c r="A282" s="230"/>
      <c r="B282" s="251"/>
      <c r="C282" s="40">
        <v>9</v>
      </c>
      <c r="D282" s="5"/>
      <c r="E282" s="37"/>
    </row>
    <row r="283" spans="1:5" ht="15.75" thickBot="1" x14ac:dyDescent="0.3">
      <c r="A283" s="230"/>
      <c r="B283" s="251"/>
      <c r="C283" s="40">
        <v>10</v>
      </c>
      <c r="D283" s="5"/>
      <c r="E283" s="37"/>
    </row>
    <row r="284" spans="1:5" x14ac:dyDescent="0.25">
      <c r="A284" s="230"/>
      <c r="B284" s="250" t="str">
        <f>+'REPORTE RECOMENDACIONES'!B40</f>
        <v>27. Los simpatizantes</v>
      </c>
      <c r="C284" s="40">
        <v>1</v>
      </c>
      <c r="D284" s="16"/>
      <c r="E284" s="37"/>
    </row>
    <row r="285" spans="1:5" x14ac:dyDescent="0.25">
      <c r="A285" s="230"/>
      <c r="B285" s="251"/>
      <c r="C285" s="40">
        <v>2</v>
      </c>
      <c r="D285" s="5"/>
      <c r="E285" s="37"/>
    </row>
    <row r="286" spans="1:5" x14ac:dyDescent="0.25">
      <c r="A286" s="230"/>
      <c r="B286" s="251"/>
      <c r="C286" s="40">
        <v>3</v>
      </c>
      <c r="D286" s="5"/>
      <c r="E286" s="37"/>
    </row>
    <row r="287" spans="1:5" x14ac:dyDescent="0.25">
      <c r="A287" s="230"/>
      <c r="B287" s="251"/>
      <c r="C287" s="40">
        <v>4</v>
      </c>
      <c r="D287" s="5"/>
      <c r="E287" s="37"/>
    </row>
    <row r="288" spans="1:5" x14ac:dyDescent="0.25">
      <c r="A288" s="230"/>
      <c r="B288" s="251"/>
      <c r="C288" s="40">
        <v>5</v>
      </c>
      <c r="D288" s="5"/>
      <c r="E288" s="37"/>
    </row>
    <row r="289" spans="1:5" x14ac:dyDescent="0.25">
      <c r="A289" s="230"/>
      <c r="B289" s="251"/>
      <c r="C289" s="40">
        <v>6</v>
      </c>
      <c r="D289" s="5"/>
      <c r="E289" s="37"/>
    </row>
    <row r="290" spans="1:5" x14ac:dyDescent="0.25">
      <c r="A290" s="230"/>
      <c r="B290" s="251"/>
      <c r="C290" s="40">
        <v>7</v>
      </c>
      <c r="D290" s="5"/>
      <c r="E290" s="37"/>
    </row>
    <row r="291" spans="1:5" x14ac:dyDescent="0.25">
      <c r="A291" s="230"/>
      <c r="B291" s="251"/>
      <c r="C291" s="40">
        <v>8</v>
      </c>
      <c r="D291" s="5"/>
      <c r="E291" s="37"/>
    </row>
    <row r="292" spans="1:5" x14ac:dyDescent="0.25">
      <c r="A292" s="230"/>
      <c r="B292" s="251"/>
      <c r="C292" s="40">
        <v>9</v>
      </c>
      <c r="D292" s="5"/>
      <c r="E292" s="37"/>
    </row>
    <row r="293" spans="1:5" ht="15.75" thickBot="1" x14ac:dyDescent="0.3">
      <c r="A293" s="230"/>
      <c r="B293" s="251"/>
      <c r="C293" s="40">
        <v>10</v>
      </c>
      <c r="D293" s="5"/>
      <c r="E293" s="37"/>
    </row>
    <row r="294" spans="1:5" ht="30" customHeight="1" x14ac:dyDescent="0.25">
      <c r="A294" s="230"/>
      <c r="B294" s="250" t="str">
        <f>+'REPORTE RECOMENDACIONES'!B41</f>
        <v>28. Requisitos para ser miembro</v>
      </c>
      <c r="C294" s="40">
        <v>1</v>
      </c>
      <c r="D294" s="16"/>
      <c r="E294" s="37"/>
    </row>
    <row r="295" spans="1:5" x14ac:dyDescent="0.25">
      <c r="A295" s="230"/>
      <c r="B295" s="251"/>
      <c r="C295" s="40">
        <v>2</v>
      </c>
      <c r="D295" s="5"/>
      <c r="E295" s="37"/>
    </row>
    <row r="296" spans="1:5" x14ac:dyDescent="0.25">
      <c r="A296" s="230"/>
      <c r="B296" s="251"/>
      <c r="C296" s="40">
        <v>3</v>
      </c>
      <c r="D296" s="5"/>
      <c r="E296" s="37"/>
    </row>
    <row r="297" spans="1:5" x14ac:dyDescent="0.25">
      <c r="A297" s="230"/>
      <c r="B297" s="251"/>
      <c r="C297" s="40">
        <v>4</v>
      </c>
      <c r="D297" s="5"/>
      <c r="E297" s="37"/>
    </row>
    <row r="298" spans="1:5" x14ac:dyDescent="0.25">
      <c r="A298" s="230"/>
      <c r="B298" s="251"/>
      <c r="C298" s="40">
        <v>5</v>
      </c>
      <c r="D298" s="5"/>
      <c r="E298" s="37"/>
    </row>
    <row r="299" spans="1:5" x14ac:dyDescent="0.25">
      <c r="A299" s="230"/>
      <c r="B299" s="251"/>
      <c r="C299" s="40">
        <v>6</v>
      </c>
      <c r="D299" s="5"/>
      <c r="E299" s="37"/>
    </row>
    <row r="300" spans="1:5" x14ac:dyDescent="0.25">
      <c r="A300" s="230"/>
      <c r="B300" s="251"/>
      <c r="C300" s="40">
        <v>7</v>
      </c>
      <c r="D300" s="5"/>
      <c r="E300" s="37"/>
    </row>
    <row r="301" spans="1:5" x14ac:dyDescent="0.25">
      <c r="A301" s="230"/>
      <c r="B301" s="251"/>
      <c r="C301" s="40">
        <v>8</v>
      </c>
      <c r="D301" s="5"/>
      <c r="E301" s="37"/>
    </row>
    <row r="302" spans="1:5" x14ac:dyDescent="0.25">
      <c r="A302" s="230"/>
      <c r="B302" s="251"/>
      <c r="C302" s="40">
        <v>9</v>
      </c>
      <c r="D302" s="5"/>
      <c r="E302" s="37"/>
    </row>
    <row r="303" spans="1:5" ht="15.75" thickBot="1" x14ac:dyDescent="0.3">
      <c r="A303" s="230"/>
      <c r="B303" s="251"/>
      <c r="C303" s="40">
        <v>10</v>
      </c>
      <c r="D303" s="5"/>
      <c r="E303" s="37"/>
    </row>
    <row r="304" spans="1:5" ht="14.1" customHeight="1" x14ac:dyDescent="0.25">
      <c r="A304" s="230"/>
      <c r="B304" s="250" t="str">
        <f>+'REPORTE RECOMENDACIONES'!B42</f>
        <v>29. Los compromisos de los miembros</v>
      </c>
      <c r="C304" s="40">
        <v>1</v>
      </c>
      <c r="D304" s="16"/>
      <c r="E304" s="37"/>
    </row>
    <row r="305" spans="1:5" x14ac:dyDescent="0.25">
      <c r="A305" s="230"/>
      <c r="B305" s="251"/>
      <c r="C305" s="40">
        <v>2</v>
      </c>
      <c r="D305" s="5"/>
      <c r="E305" s="37"/>
    </row>
    <row r="306" spans="1:5" x14ac:dyDescent="0.25">
      <c r="A306" s="230"/>
      <c r="B306" s="251"/>
      <c r="C306" s="40">
        <v>3</v>
      </c>
      <c r="D306" s="5"/>
      <c r="E306" s="37"/>
    </row>
    <row r="307" spans="1:5" x14ac:dyDescent="0.25">
      <c r="A307" s="230"/>
      <c r="B307" s="251"/>
      <c r="C307" s="40">
        <v>4</v>
      </c>
      <c r="D307" s="5"/>
      <c r="E307" s="37"/>
    </row>
    <row r="308" spans="1:5" x14ac:dyDescent="0.25">
      <c r="A308" s="230"/>
      <c r="B308" s="251"/>
      <c r="C308" s="40">
        <v>5</v>
      </c>
      <c r="D308" s="5"/>
      <c r="E308" s="37"/>
    </row>
    <row r="309" spans="1:5" x14ac:dyDescent="0.25">
      <c r="A309" s="230"/>
      <c r="B309" s="251"/>
      <c r="C309" s="40">
        <v>6</v>
      </c>
      <c r="D309" s="5"/>
      <c r="E309" s="37"/>
    </row>
    <row r="310" spans="1:5" x14ac:dyDescent="0.25">
      <c r="A310" s="230"/>
      <c r="B310" s="251"/>
      <c r="C310" s="40">
        <v>7</v>
      </c>
      <c r="D310" s="5"/>
      <c r="E310" s="37"/>
    </row>
    <row r="311" spans="1:5" x14ac:dyDescent="0.25">
      <c r="A311" s="230"/>
      <c r="B311" s="251"/>
      <c r="C311" s="40">
        <v>8</v>
      </c>
      <c r="D311" s="5"/>
      <c r="E311" s="37"/>
    </row>
    <row r="312" spans="1:5" x14ac:dyDescent="0.25">
      <c r="A312" s="230"/>
      <c r="B312" s="251"/>
      <c r="C312" s="40">
        <v>9</v>
      </c>
      <c r="D312" s="5"/>
      <c r="E312" s="37"/>
    </row>
    <row r="313" spans="1:5" ht="15.75" thickBot="1" x14ac:dyDescent="0.3">
      <c r="A313" s="230"/>
      <c r="B313" s="251"/>
      <c r="C313" s="40">
        <v>10</v>
      </c>
      <c r="D313" s="5"/>
      <c r="E313" s="37"/>
    </row>
    <row r="314" spans="1:5" x14ac:dyDescent="0.25">
      <c r="A314" s="230"/>
      <c r="B314" s="250" t="str">
        <f>+'REPORTE RECOMENDACIONES'!B43</f>
        <v>30. Respeto hacia los otros carismas en la Iglesia</v>
      </c>
      <c r="C314" s="40">
        <v>1</v>
      </c>
      <c r="D314" s="16"/>
      <c r="E314" s="37"/>
    </row>
    <row r="315" spans="1:5" x14ac:dyDescent="0.25">
      <c r="A315" s="230"/>
      <c r="B315" s="251"/>
      <c r="C315" s="40">
        <v>2</v>
      </c>
      <c r="D315" s="5"/>
      <c r="E315" s="37"/>
    </row>
    <row r="316" spans="1:5" x14ac:dyDescent="0.25">
      <c r="A316" s="230"/>
      <c r="B316" s="251"/>
      <c r="C316" s="40">
        <v>3</v>
      </c>
      <c r="D316" s="5"/>
      <c r="E316" s="37"/>
    </row>
    <row r="317" spans="1:5" x14ac:dyDescent="0.25">
      <c r="A317" s="230"/>
      <c r="B317" s="251"/>
      <c r="C317" s="40">
        <v>4</v>
      </c>
      <c r="D317" s="5"/>
      <c r="E317" s="37"/>
    </row>
    <row r="318" spans="1:5" x14ac:dyDescent="0.25">
      <c r="A318" s="230"/>
      <c r="B318" s="251"/>
      <c r="C318" s="40">
        <v>5</v>
      </c>
      <c r="D318" s="5"/>
      <c r="E318" s="37"/>
    </row>
    <row r="319" spans="1:5" x14ac:dyDescent="0.25">
      <c r="A319" s="230"/>
      <c r="B319" s="251"/>
      <c r="C319" s="40">
        <v>6</v>
      </c>
      <c r="D319" s="5"/>
      <c r="E319" s="37"/>
    </row>
    <row r="320" spans="1:5" x14ac:dyDescent="0.25">
      <c r="A320" s="230"/>
      <c r="B320" s="251"/>
      <c r="C320" s="40">
        <v>7</v>
      </c>
      <c r="D320" s="5"/>
      <c r="E320" s="37"/>
    </row>
    <row r="321" spans="1:5" x14ac:dyDescent="0.25">
      <c r="A321" s="230"/>
      <c r="B321" s="251"/>
      <c r="C321" s="40">
        <v>8</v>
      </c>
      <c r="D321" s="5"/>
      <c r="E321" s="37"/>
    </row>
    <row r="322" spans="1:5" x14ac:dyDescent="0.25">
      <c r="A322" s="230"/>
      <c r="B322" s="251"/>
      <c r="C322" s="40">
        <v>9</v>
      </c>
      <c r="D322" s="5"/>
      <c r="E322" s="37"/>
    </row>
    <row r="323" spans="1:5" ht="15.75" thickBot="1" x14ac:dyDescent="0.3">
      <c r="A323" s="230"/>
      <c r="B323" s="251"/>
      <c r="C323" s="40">
        <v>10</v>
      </c>
      <c r="D323" s="5"/>
      <c r="E323" s="37"/>
    </row>
    <row r="324" spans="1:5" x14ac:dyDescent="0.25">
      <c r="A324" s="230"/>
      <c r="B324" s="250" t="str">
        <f>+'REPORTE RECOMENDACIONES'!B44</f>
        <v>31. La decisión para incorporarse</v>
      </c>
      <c r="C324" s="40">
        <v>1</v>
      </c>
      <c r="D324" s="16"/>
      <c r="E324" s="37"/>
    </row>
    <row r="325" spans="1:5" x14ac:dyDescent="0.25">
      <c r="A325" s="230"/>
      <c r="B325" s="251"/>
      <c r="C325" s="40">
        <v>2</v>
      </c>
      <c r="D325" s="5"/>
      <c r="E325" s="37"/>
    </row>
    <row r="326" spans="1:5" x14ac:dyDescent="0.25">
      <c r="A326" s="230"/>
      <c r="B326" s="251"/>
      <c r="C326" s="40">
        <v>3</v>
      </c>
      <c r="D326" s="5"/>
      <c r="E326" s="37"/>
    </row>
    <row r="327" spans="1:5" x14ac:dyDescent="0.25">
      <c r="A327" s="230"/>
      <c r="B327" s="251"/>
      <c r="C327" s="40">
        <v>4</v>
      </c>
      <c r="D327" s="5"/>
      <c r="E327" s="37"/>
    </row>
    <row r="328" spans="1:5" x14ac:dyDescent="0.25">
      <c r="A328" s="230"/>
      <c r="B328" s="251"/>
      <c r="C328" s="40">
        <v>5</v>
      </c>
      <c r="D328" s="5"/>
      <c r="E328" s="37"/>
    </row>
    <row r="329" spans="1:5" x14ac:dyDescent="0.25">
      <c r="A329" s="230"/>
      <c r="B329" s="251"/>
      <c r="C329" s="40">
        <v>6</v>
      </c>
      <c r="D329" s="5"/>
      <c r="E329" s="37"/>
    </row>
    <row r="330" spans="1:5" x14ac:dyDescent="0.25">
      <c r="A330" s="230"/>
      <c r="B330" s="251"/>
      <c r="C330" s="40">
        <v>7</v>
      </c>
      <c r="D330" s="5"/>
      <c r="E330" s="37"/>
    </row>
    <row r="331" spans="1:5" x14ac:dyDescent="0.25">
      <c r="A331" s="230"/>
      <c r="B331" s="251"/>
      <c r="C331" s="40">
        <v>8</v>
      </c>
      <c r="D331" s="5"/>
      <c r="E331" s="37"/>
    </row>
    <row r="332" spans="1:5" x14ac:dyDescent="0.25">
      <c r="A332" s="230"/>
      <c r="B332" s="251"/>
      <c r="C332" s="40">
        <v>9</v>
      </c>
      <c r="D332" s="5"/>
      <c r="E332" s="37"/>
    </row>
    <row r="333" spans="1:5" ht="15.75" thickBot="1" x14ac:dyDescent="0.3">
      <c r="A333" s="230"/>
      <c r="B333" s="251"/>
      <c r="C333" s="40">
        <v>10</v>
      </c>
      <c r="D333" s="5"/>
      <c r="E333" s="37"/>
    </row>
    <row r="334" spans="1:5" x14ac:dyDescent="0.25">
      <c r="A334" s="230"/>
      <c r="B334" s="250" t="str">
        <f>+'REPORTE RECOMENDACIONES'!B45</f>
        <v>32. La admisión</v>
      </c>
      <c r="C334" s="40">
        <v>1</v>
      </c>
      <c r="D334" s="16"/>
      <c r="E334" s="37"/>
    </row>
    <row r="335" spans="1:5" x14ac:dyDescent="0.25">
      <c r="A335" s="230"/>
      <c r="B335" s="251"/>
      <c r="C335" s="40">
        <v>2</v>
      </c>
      <c r="D335" s="5"/>
      <c r="E335" s="37"/>
    </row>
    <row r="336" spans="1:5" x14ac:dyDescent="0.25">
      <c r="A336" s="230"/>
      <c r="B336" s="251"/>
      <c r="C336" s="40">
        <v>3</v>
      </c>
      <c r="D336" s="5"/>
      <c r="E336" s="37"/>
    </row>
    <row r="337" spans="1:5" x14ac:dyDescent="0.25">
      <c r="A337" s="230"/>
      <c r="B337" s="251"/>
      <c r="C337" s="40">
        <v>4</v>
      </c>
      <c r="D337" s="5"/>
      <c r="E337" s="37"/>
    </row>
    <row r="338" spans="1:5" x14ac:dyDescent="0.25">
      <c r="A338" s="230"/>
      <c r="B338" s="251"/>
      <c r="C338" s="40">
        <v>5</v>
      </c>
      <c r="D338" s="5"/>
      <c r="E338" s="37"/>
    </row>
    <row r="339" spans="1:5" x14ac:dyDescent="0.25">
      <c r="A339" s="230"/>
      <c r="B339" s="251"/>
      <c r="C339" s="40">
        <v>6</v>
      </c>
      <c r="D339" s="5"/>
      <c r="E339" s="37"/>
    </row>
    <row r="340" spans="1:5" x14ac:dyDescent="0.25">
      <c r="A340" s="230"/>
      <c r="B340" s="251"/>
      <c r="C340" s="40">
        <v>7</v>
      </c>
      <c r="D340" s="5"/>
      <c r="E340" s="37"/>
    </row>
    <row r="341" spans="1:5" x14ac:dyDescent="0.25">
      <c r="A341" s="230"/>
      <c r="B341" s="251"/>
      <c r="C341" s="40">
        <v>8</v>
      </c>
      <c r="D341" s="5"/>
      <c r="E341" s="37"/>
    </row>
    <row r="342" spans="1:5" x14ac:dyDescent="0.25">
      <c r="A342" s="230"/>
      <c r="B342" s="251"/>
      <c r="C342" s="40">
        <v>9</v>
      </c>
      <c r="D342" s="5"/>
      <c r="E342" s="37"/>
    </row>
    <row r="343" spans="1:5" ht="15.75" thickBot="1" x14ac:dyDescent="0.3">
      <c r="A343" s="230"/>
      <c r="B343" s="251"/>
      <c r="C343" s="40">
        <v>10</v>
      </c>
      <c r="D343" s="5"/>
      <c r="E343" s="37"/>
    </row>
    <row r="344" spans="1:5" x14ac:dyDescent="0.25">
      <c r="A344" s="230"/>
      <c r="B344" s="250" t="str">
        <f>+'REPORTE RECOMENDACIONES'!B46</f>
        <v>33. La incorporación y la renovación</v>
      </c>
      <c r="C344" s="40">
        <v>1</v>
      </c>
      <c r="D344" s="16"/>
      <c r="E344" s="37"/>
    </row>
    <row r="345" spans="1:5" x14ac:dyDescent="0.25">
      <c r="A345" s="230"/>
      <c r="B345" s="251"/>
      <c r="C345" s="40">
        <v>2</v>
      </c>
      <c r="D345" s="5"/>
      <c r="E345" s="37"/>
    </row>
    <row r="346" spans="1:5" x14ac:dyDescent="0.25">
      <c r="A346" s="230"/>
      <c r="B346" s="251"/>
      <c r="C346" s="40">
        <v>3</v>
      </c>
      <c r="D346" s="5"/>
      <c r="E346" s="37"/>
    </row>
    <row r="347" spans="1:5" x14ac:dyDescent="0.25">
      <c r="A347" s="230"/>
      <c r="B347" s="251"/>
      <c r="C347" s="40">
        <v>4</v>
      </c>
      <c r="D347" s="5"/>
      <c r="E347" s="37"/>
    </row>
    <row r="348" spans="1:5" x14ac:dyDescent="0.25">
      <c r="A348" s="230"/>
      <c r="B348" s="251"/>
      <c r="C348" s="40">
        <v>5</v>
      </c>
      <c r="D348" s="5"/>
      <c r="E348" s="37"/>
    </row>
    <row r="349" spans="1:5" x14ac:dyDescent="0.25">
      <c r="A349" s="230"/>
      <c r="B349" s="251"/>
      <c r="C349" s="40">
        <v>6</v>
      </c>
      <c r="D349" s="5"/>
      <c r="E349" s="37"/>
    </row>
    <row r="350" spans="1:5" x14ac:dyDescent="0.25">
      <c r="A350" s="230"/>
      <c r="B350" s="251"/>
      <c r="C350" s="40">
        <v>7</v>
      </c>
      <c r="D350" s="5"/>
      <c r="E350" s="37"/>
    </row>
    <row r="351" spans="1:5" x14ac:dyDescent="0.25">
      <c r="A351" s="230"/>
      <c r="B351" s="251"/>
      <c r="C351" s="40">
        <v>8</v>
      </c>
      <c r="D351" s="5"/>
      <c r="E351" s="37"/>
    </row>
    <row r="352" spans="1:5" x14ac:dyDescent="0.25">
      <c r="A352" s="230"/>
      <c r="B352" s="251"/>
      <c r="C352" s="40">
        <v>9</v>
      </c>
      <c r="D352" s="5"/>
      <c r="E352" s="37"/>
    </row>
    <row r="353" spans="1:5" ht="15.75" thickBot="1" x14ac:dyDescent="0.3">
      <c r="A353" s="230"/>
      <c r="B353" s="251"/>
      <c r="C353" s="40">
        <v>10</v>
      </c>
      <c r="D353" s="5"/>
      <c r="E353" s="37"/>
    </row>
    <row r="354" spans="1:5" x14ac:dyDescent="0.25">
      <c r="A354" s="230"/>
      <c r="B354" s="250" t="str">
        <f>+'REPORTE RECOMENDACIONES'!B47</f>
        <v>34. El abandono del Movimiento</v>
      </c>
      <c r="C354" s="40">
        <v>1</v>
      </c>
      <c r="D354" s="16"/>
      <c r="E354" s="37"/>
    </row>
    <row r="355" spans="1:5" x14ac:dyDescent="0.25">
      <c r="A355" s="230"/>
      <c r="B355" s="251"/>
      <c r="C355" s="40">
        <v>2</v>
      </c>
      <c r="D355" s="5"/>
      <c r="E355" s="37"/>
    </row>
    <row r="356" spans="1:5" x14ac:dyDescent="0.25">
      <c r="A356" s="230"/>
      <c r="B356" s="251"/>
      <c r="C356" s="40">
        <v>3</v>
      </c>
      <c r="D356" s="5"/>
      <c r="E356" s="37"/>
    </row>
    <row r="357" spans="1:5" x14ac:dyDescent="0.25">
      <c r="A357" s="230"/>
      <c r="B357" s="251"/>
      <c r="C357" s="40">
        <v>4</v>
      </c>
      <c r="D357" s="5"/>
      <c r="E357" s="37"/>
    </row>
    <row r="358" spans="1:5" x14ac:dyDescent="0.25">
      <c r="A358" s="230"/>
      <c r="B358" s="251"/>
      <c r="C358" s="40">
        <v>5</v>
      </c>
      <c r="D358" s="5"/>
      <c r="E358" s="37"/>
    </row>
    <row r="359" spans="1:5" x14ac:dyDescent="0.25">
      <c r="A359" s="230"/>
      <c r="B359" s="251"/>
      <c r="C359" s="40">
        <v>6</v>
      </c>
      <c r="D359" s="5"/>
      <c r="E359" s="37"/>
    </row>
    <row r="360" spans="1:5" x14ac:dyDescent="0.25">
      <c r="A360" s="230"/>
      <c r="B360" s="251"/>
      <c r="C360" s="40">
        <v>7</v>
      </c>
      <c r="D360" s="5"/>
      <c r="E360" s="37"/>
    </row>
    <row r="361" spans="1:5" x14ac:dyDescent="0.25">
      <c r="A361" s="230"/>
      <c r="B361" s="251"/>
      <c r="C361" s="40">
        <v>8</v>
      </c>
      <c r="D361" s="5"/>
      <c r="E361" s="37"/>
    </row>
    <row r="362" spans="1:5" x14ac:dyDescent="0.25">
      <c r="A362" s="230"/>
      <c r="B362" s="251"/>
      <c r="C362" s="40">
        <v>9</v>
      </c>
      <c r="D362" s="5"/>
      <c r="E362" s="37"/>
    </row>
    <row r="363" spans="1:5" ht="15.75" thickBot="1" x14ac:dyDescent="0.3">
      <c r="A363" s="230"/>
      <c r="B363" s="251"/>
      <c r="C363" s="40">
        <v>10</v>
      </c>
      <c r="D363" s="5"/>
      <c r="E363" s="37"/>
    </row>
    <row r="364" spans="1:5" x14ac:dyDescent="0.25">
      <c r="A364" s="230"/>
      <c r="B364" s="250" t="str">
        <f>+'REPORTE RECOMENDACIONES'!B48</f>
        <v>35. Pérdida ipso facto de la pertenencia</v>
      </c>
      <c r="C364" s="40">
        <v>1</v>
      </c>
      <c r="D364" s="16"/>
      <c r="E364" s="37"/>
    </row>
    <row r="365" spans="1:5" x14ac:dyDescent="0.25">
      <c r="A365" s="230"/>
      <c r="B365" s="251"/>
      <c r="C365" s="40">
        <v>2</v>
      </c>
      <c r="D365" s="5"/>
      <c r="E365" s="37"/>
    </row>
    <row r="366" spans="1:5" x14ac:dyDescent="0.25">
      <c r="A366" s="230"/>
      <c r="B366" s="251"/>
      <c r="C366" s="40">
        <v>3</v>
      </c>
      <c r="D366" s="5"/>
      <c r="E366" s="37"/>
    </row>
    <row r="367" spans="1:5" x14ac:dyDescent="0.25">
      <c r="A367" s="230"/>
      <c r="B367" s="251"/>
      <c r="C367" s="40">
        <v>4</v>
      </c>
      <c r="D367" s="5"/>
      <c r="E367" s="37"/>
    </row>
    <row r="368" spans="1:5" x14ac:dyDescent="0.25">
      <c r="A368" s="230"/>
      <c r="B368" s="251"/>
      <c r="C368" s="40">
        <v>5</v>
      </c>
      <c r="D368" s="5"/>
      <c r="E368" s="37"/>
    </row>
    <row r="369" spans="1:5" x14ac:dyDescent="0.25">
      <c r="A369" s="230"/>
      <c r="B369" s="251"/>
      <c r="C369" s="40">
        <v>6</v>
      </c>
      <c r="D369" s="5"/>
      <c r="E369" s="37"/>
    </row>
    <row r="370" spans="1:5" x14ac:dyDescent="0.25">
      <c r="A370" s="230"/>
      <c r="B370" s="251"/>
      <c r="C370" s="40">
        <v>7</v>
      </c>
      <c r="D370" s="5"/>
      <c r="E370" s="37"/>
    </row>
    <row r="371" spans="1:5" x14ac:dyDescent="0.25">
      <c r="A371" s="230"/>
      <c r="B371" s="251"/>
      <c r="C371" s="40">
        <v>8</v>
      </c>
      <c r="D371" s="5"/>
      <c r="E371" s="37"/>
    </row>
    <row r="372" spans="1:5" x14ac:dyDescent="0.25">
      <c r="A372" s="230"/>
      <c r="B372" s="251"/>
      <c r="C372" s="40">
        <v>9</v>
      </c>
      <c r="D372" s="5"/>
      <c r="E372" s="37"/>
    </row>
    <row r="373" spans="1:5" ht="15.75" thickBot="1" x14ac:dyDescent="0.3">
      <c r="A373" s="230"/>
      <c r="B373" s="251"/>
      <c r="C373" s="40">
        <v>10</v>
      </c>
      <c r="D373" s="5"/>
      <c r="E373" s="37"/>
    </row>
    <row r="374" spans="1:5" x14ac:dyDescent="0.25">
      <c r="A374" s="230"/>
      <c r="B374" s="250" t="str">
        <f>+'REPORTE RECOMENDACIONES'!B49</f>
        <v>36. La expulsión y las causas</v>
      </c>
      <c r="C374" s="40">
        <v>1</v>
      </c>
      <c r="D374" s="16"/>
      <c r="E374" s="37"/>
    </row>
    <row r="375" spans="1:5" x14ac:dyDescent="0.25">
      <c r="A375" s="230"/>
      <c r="B375" s="251"/>
      <c r="C375" s="40">
        <v>2</v>
      </c>
      <c r="D375" s="5"/>
      <c r="E375" s="37"/>
    </row>
    <row r="376" spans="1:5" x14ac:dyDescent="0.25">
      <c r="A376" s="230"/>
      <c r="B376" s="251"/>
      <c r="C376" s="40">
        <v>3</v>
      </c>
      <c r="D376" s="5"/>
      <c r="E376" s="37"/>
    </row>
    <row r="377" spans="1:5" x14ac:dyDescent="0.25">
      <c r="A377" s="230"/>
      <c r="B377" s="251"/>
      <c r="C377" s="40">
        <v>4</v>
      </c>
      <c r="D377" s="5"/>
      <c r="E377" s="37"/>
    </row>
    <row r="378" spans="1:5" x14ac:dyDescent="0.25">
      <c r="A378" s="230"/>
      <c r="B378" s="251"/>
      <c r="C378" s="40">
        <v>5</v>
      </c>
      <c r="D378" s="5"/>
      <c r="E378" s="37"/>
    </row>
    <row r="379" spans="1:5" x14ac:dyDescent="0.25">
      <c r="A379" s="230"/>
      <c r="B379" s="251"/>
      <c r="C379" s="40">
        <v>6</v>
      </c>
      <c r="D379" s="5"/>
      <c r="E379" s="37"/>
    </row>
    <row r="380" spans="1:5" x14ac:dyDescent="0.25">
      <c r="A380" s="230"/>
      <c r="B380" s="251"/>
      <c r="C380" s="40">
        <v>7</v>
      </c>
      <c r="D380" s="5"/>
      <c r="E380" s="37"/>
    </row>
    <row r="381" spans="1:5" x14ac:dyDescent="0.25">
      <c r="A381" s="230"/>
      <c r="B381" s="251"/>
      <c r="C381" s="40">
        <v>8</v>
      </c>
      <c r="D381" s="5"/>
      <c r="E381" s="37"/>
    </row>
    <row r="382" spans="1:5" x14ac:dyDescent="0.25">
      <c r="A382" s="230"/>
      <c r="B382" s="251"/>
      <c r="C382" s="40">
        <v>9</v>
      </c>
      <c r="D382" s="5"/>
      <c r="E382" s="37"/>
    </row>
    <row r="383" spans="1:5" ht="15.75" thickBot="1" x14ac:dyDescent="0.3">
      <c r="A383" s="231"/>
      <c r="B383" s="251"/>
      <c r="C383" s="44">
        <v>10</v>
      </c>
      <c r="D383" s="18"/>
      <c r="E383" s="45"/>
    </row>
    <row r="384" spans="1:5" x14ac:dyDescent="0.25">
      <c r="A384" s="229" t="s">
        <v>112</v>
      </c>
      <c r="B384" s="250" t="str">
        <f>+'REPORTE RECOMENDACIONES'!B50</f>
        <v>37. Sobre la compensación económica</v>
      </c>
      <c r="C384" s="39">
        <v>1</v>
      </c>
      <c r="D384" s="38"/>
      <c r="E384" s="36"/>
    </row>
    <row r="385" spans="1:5" x14ac:dyDescent="0.25">
      <c r="A385" s="230"/>
      <c r="B385" s="251"/>
      <c r="C385" s="40">
        <v>2</v>
      </c>
      <c r="D385" s="5"/>
      <c r="E385" s="37"/>
    </row>
    <row r="386" spans="1:5" x14ac:dyDescent="0.25">
      <c r="A386" s="230"/>
      <c r="B386" s="251"/>
      <c r="C386" s="40">
        <v>3</v>
      </c>
      <c r="D386" s="5"/>
      <c r="E386" s="37"/>
    </row>
    <row r="387" spans="1:5" x14ac:dyDescent="0.25">
      <c r="A387" s="230"/>
      <c r="B387" s="251"/>
      <c r="C387" s="40">
        <v>4</v>
      </c>
      <c r="D387" s="5"/>
      <c r="E387" s="37"/>
    </row>
    <row r="388" spans="1:5" x14ac:dyDescent="0.25">
      <c r="A388" s="230"/>
      <c r="B388" s="251"/>
      <c r="C388" s="40">
        <v>5</v>
      </c>
      <c r="D388" s="5"/>
      <c r="E388" s="37"/>
    </row>
    <row r="389" spans="1:5" x14ac:dyDescent="0.25">
      <c r="A389" s="230"/>
      <c r="B389" s="251"/>
      <c r="C389" s="40">
        <v>6</v>
      </c>
      <c r="D389" s="5"/>
      <c r="E389" s="37"/>
    </row>
    <row r="390" spans="1:5" x14ac:dyDescent="0.25">
      <c r="A390" s="230"/>
      <c r="B390" s="251"/>
      <c r="C390" s="40">
        <v>7</v>
      </c>
      <c r="D390" s="5"/>
      <c r="E390" s="37"/>
    </row>
    <row r="391" spans="1:5" x14ac:dyDescent="0.25">
      <c r="A391" s="230"/>
      <c r="B391" s="251"/>
      <c r="C391" s="40">
        <v>8</v>
      </c>
      <c r="D391" s="5"/>
      <c r="E391" s="37"/>
    </row>
    <row r="392" spans="1:5" x14ac:dyDescent="0.25">
      <c r="A392" s="230"/>
      <c r="B392" s="251"/>
      <c r="C392" s="40">
        <v>9</v>
      </c>
      <c r="D392" s="5"/>
      <c r="E392" s="37"/>
    </row>
    <row r="393" spans="1:5" ht="15.75" thickBot="1" x14ac:dyDescent="0.3">
      <c r="A393" s="230"/>
      <c r="B393" s="251"/>
      <c r="C393" s="40">
        <v>10</v>
      </c>
      <c r="D393" s="5"/>
      <c r="E393" s="37"/>
    </row>
    <row r="394" spans="1:5" x14ac:dyDescent="0.25">
      <c r="A394" s="230"/>
      <c r="B394" s="250" t="str">
        <f>+'REPORTE RECOMENDACIONES'!B51</f>
        <v>38. Equipos</v>
      </c>
      <c r="C394" s="40">
        <v>1</v>
      </c>
      <c r="D394" s="16"/>
      <c r="E394" s="37"/>
    </row>
    <row r="395" spans="1:5" x14ac:dyDescent="0.25">
      <c r="A395" s="230"/>
      <c r="B395" s="251"/>
      <c r="C395" s="40">
        <v>2</v>
      </c>
      <c r="D395" s="5"/>
      <c r="E395" s="37"/>
    </row>
    <row r="396" spans="1:5" x14ac:dyDescent="0.25">
      <c r="A396" s="230"/>
      <c r="B396" s="251"/>
      <c r="C396" s="40">
        <v>3</v>
      </c>
      <c r="D396" s="5"/>
      <c r="E396" s="37"/>
    </row>
    <row r="397" spans="1:5" x14ac:dyDescent="0.25">
      <c r="A397" s="230"/>
      <c r="B397" s="251"/>
      <c r="C397" s="40">
        <v>4</v>
      </c>
      <c r="D397" s="5"/>
      <c r="E397" s="37"/>
    </row>
    <row r="398" spans="1:5" x14ac:dyDescent="0.25">
      <c r="A398" s="230"/>
      <c r="B398" s="251"/>
      <c r="C398" s="40">
        <v>5</v>
      </c>
      <c r="D398" s="5"/>
      <c r="E398" s="37"/>
    </row>
    <row r="399" spans="1:5" x14ac:dyDescent="0.25">
      <c r="A399" s="230"/>
      <c r="B399" s="251"/>
      <c r="C399" s="40">
        <v>6</v>
      </c>
      <c r="D399" s="5"/>
      <c r="E399" s="37"/>
    </row>
    <row r="400" spans="1:5" x14ac:dyDescent="0.25">
      <c r="A400" s="230"/>
      <c r="B400" s="251"/>
      <c r="C400" s="40">
        <v>7</v>
      </c>
      <c r="D400" s="5"/>
      <c r="E400" s="37"/>
    </row>
    <row r="401" spans="1:5" x14ac:dyDescent="0.25">
      <c r="A401" s="230"/>
      <c r="B401" s="251"/>
      <c r="C401" s="40">
        <v>8</v>
      </c>
      <c r="D401" s="5"/>
      <c r="E401" s="37"/>
    </row>
    <row r="402" spans="1:5" x14ac:dyDescent="0.25">
      <c r="A402" s="230"/>
      <c r="B402" s="251"/>
      <c r="C402" s="40">
        <v>9</v>
      </c>
      <c r="D402" s="5"/>
      <c r="E402" s="37"/>
    </row>
    <row r="403" spans="1:5" ht="15.75" thickBot="1" x14ac:dyDescent="0.3">
      <c r="A403" s="230"/>
      <c r="B403" s="251"/>
      <c r="C403" s="40">
        <v>10</v>
      </c>
      <c r="D403" s="5"/>
      <c r="E403" s="37"/>
    </row>
    <row r="404" spans="1:5" x14ac:dyDescent="0.25">
      <c r="A404" s="230"/>
      <c r="B404" s="250" t="str">
        <f>+'REPORTE RECOMENDACIONES'!B52</f>
        <v>39. Grupos</v>
      </c>
      <c r="C404" s="40">
        <v>1</v>
      </c>
      <c r="D404" s="16"/>
      <c r="E404" s="37"/>
    </row>
    <row r="405" spans="1:5" x14ac:dyDescent="0.25">
      <c r="A405" s="230"/>
      <c r="B405" s="251"/>
      <c r="C405" s="40">
        <v>2</v>
      </c>
      <c r="D405" s="5"/>
      <c r="E405" s="37"/>
    </row>
    <row r="406" spans="1:5" x14ac:dyDescent="0.25">
      <c r="A406" s="230"/>
      <c r="B406" s="251"/>
      <c r="C406" s="40">
        <v>3</v>
      </c>
      <c r="D406" s="5"/>
      <c r="E406" s="37"/>
    </row>
    <row r="407" spans="1:5" x14ac:dyDescent="0.25">
      <c r="A407" s="230"/>
      <c r="B407" s="251"/>
      <c r="C407" s="40">
        <v>4</v>
      </c>
      <c r="D407" s="5"/>
      <c r="E407" s="37"/>
    </row>
    <row r="408" spans="1:5" x14ac:dyDescent="0.25">
      <c r="A408" s="230"/>
      <c r="B408" s="251"/>
      <c r="C408" s="40">
        <v>5</v>
      </c>
      <c r="D408" s="5"/>
      <c r="E408" s="37"/>
    </row>
    <row r="409" spans="1:5" x14ac:dyDescent="0.25">
      <c r="A409" s="230"/>
      <c r="B409" s="251"/>
      <c r="C409" s="40">
        <v>6</v>
      </c>
      <c r="D409" s="5"/>
      <c r="E409" s="37"/>
    </row>
    <row r="410" spans="1:5" x14ac:dyDescent="0.25">
      <c r="A410" s="230"/>
      <c r="B410" s="251"/>
      <c r="C410" s="40">
        <v>7</v>
      </c>
      <c r="D410" s="5"/>
      <c r="E410" s="37"/>
    </row>
    <row r="411" spans="1:5" x14ac:dyDescent="0.25">
      <c r="A411" s="230"/>
      <c r="B411" s="251"/>
      <c r="C411" s="40">
        <v>8</v>
      </c>
      <c r="D411" s="5"/>
      <c r="E411" s="37"/>
    </row>
    <row r="412" spans="1:5" x14ac:dyDescent="0.25">
      <c r="A412" s="230"/>
      <c r="B412" s="251"/>
      <c r="C412" s="40">
        <v>9</v>
      </c>
      <c r="D412" s="5"/>
      <c r="E412" s="37"/>
    </row>
    <row r="413" spans="1:5" ht="15.75" thickBot="1" x14ac:dyDescent="0.3">
      <c r="A413" s="230"/>
      <c r="B413" s="251"/>
      <c r="C413" s="40">
        <v>10</v>
      </c>
      <c r="D413" s="5"/>
      <c r="E413" s="37"/>
    </row>
    <row r="414" spans="1:5" x14ac:dyDescent="0.25">
      <c r="A414" s="230"/>
      <c r="B414" s="250" t="str">
        <f>+'REPORTE RECOMENDACIONES'!B53</f>
        <v>40. Secciones</v>
      </c>
      <c r="C414" s="40">
        <v>1</v>
      </c>
      <c r="D414" s="16"/>
      <c r="E414" s="37"/>
    </row>
    <row r="415" spans="1:5" x14ac:dyDescent="0.25">
      <c r="A415" s="230"/>
      <c r="B415" s="251"/>
      <c r="C415" s="40">
        <v>2</v>
      </c>
      <c r="D415" s="5"/>
      <c r="E415" s="37"/>
    </row>
    <row r="416" spans="1:5" x14ac:dyDescent="0.25">
      <c r="A416" s="230"/>
      <c r="B416" s="251"/>
      <c r="C416" s="40">
        <v>3</v>
      </c>
      <c r="D416" s="5"/>
      <c r="E416" s="37"/>
    </row>
    <row r="417" spans="1:5" x14ac:dyDescent="0.25">
      <c r="A417" s="230"/>
      <c r="B417" s="251"/>
      <c r="C417" s="40">
        <v>4</v>
      </c>
      <c r="D417" s="5"/>
      <c r="E417" s="37"/>
    </row>
    <row r="418" spans="1:5" x14ac:dyDescent="0.25">
      <c r="A418" s="230"/>
      <c r="B418" s="251"/>
      <c r="C418" s="40">
        <v>5</v>
      </c>
      <c r="D418" s="5"/>
      <c r="E418" s="37"/>
    </row>
    <row r="419" spans="1:5" x14ac:dyDescent="0.25">
      <c r="A419" s="230"/>
      <c r="B419" s="251"/>
      <c r="C419" s="40">
        <v>6</v>
      </c>
      <c r="D419" s="5"/>
      <c r="E419" s="37"/>
    </row>
    <row r="420" spans="1:5" x14ac:dyDescent="0.25">
      <c r="A420" s="230"/>
      <c r="B420" s="251"/>
      <c r="C420" s="40">
        <v>7</v>
      </c>
      <c r="D420" s="5"/>
      <c r="E420" s="37"/>
    </row>
    <row r="421" spans="1:5" x14ac:dyDescent="0.25">
      <c r="A421" s="230"/>
      <c r="B421" s="251"/>
      <c r="C421" s="40">
        <v>8</v>
      </c>
      <c r="D421" s="5"/>
      <c r="E421" s="37"/>
    </row>
    <row r="422" spans="1:5" x14ac:dyDescent="0.25">
      <c r="A422" s="230"/>
      <c r="B422" s="251"/>
      <c r="C422" s="40">
        <v>9</v>
      </c>
      <c r="D422" s="5"/>
      <c r="E422" s="37"/>
    </row>
    <row r="423" spans="1:5" ht="15.75" thickBot="1" x14ac:dyDescent="0.3">
      <c r="A423" s="230"/>
      <c r="B423" s="251"/>
      <c r="C423" s="40">
        <v>10</v>
      </c>
      <c r="D423" s="5"/>
      <c r="E423" s="37"/>
    </row>
    <row r="424" spans="1:5" x14ac:dyDescent="0.25">
      <c r="A424" s="230"/>
      <c r="B424" s="250" t="str">
        <f>+'REPORTE RECOMENDACIONES'!B54</f>
        <v>41. El director de sección</v>
      </c>
      <c r="C424" s="40">
        <v>1</v>
      </c>
      <c r="D424" s="16"/>
      <c r="E424" s="37"/>
    </row>
    <row r="425" spans="1:5" x14ac:dyDescent="0.25">
      <c r="A425" s="230"/>
      <c r="B425" s="251"/>
      <c r="C425" s="40">
        <v>2</v>
      </c>
      <c r="D425" s="5"/>
      <c r="E425" s="37"/>
    </row>
    <row r="426" spans="1:5" x14ac:dyDescent="0.25">
      <c r="A426" s="230"/>
      <c r="B426" s="251"/>
      <c r="C426" s="40">
        <v>3</v>
      </c>
      <c r="D426" s="5"/>
      <c r="E426" s="37"/>
    </row>
    <row r="427" spans="1:5" x14ac:dyDescent="0.25">
      <c r="A427" s="230"/>
      <c r="B427" s="251"/>
      <c r="C427" s="40">
        <v>4</v>
      </c>
      <c r="D427" s="5"/>
      <c r="E427" s="37"/>
    </row>
    <row r="428" spans="1:5" x14ac:dyDescent="0.25">
      <c r="A428" s="230"/>
      <c r="B428" s="251"/>
      <c r="C428" s="40">
        <v>5</v>
      </c>
      <c r="D428" s="5"/>
      <c r="E428" s="37"/>
    </row>
    <row r="429" spans="1:5" x14ac:dyDescent="0.25">
      <c r="A429" s="230"/>
      <c r="B429" s="251"/>
      <c r="C429" s="40">
        <v>6</v>
      </c>
      <c r="D429" s="5"/>
      <c r="E429" s="37"/>
    </row>
    <row r="430" spans="1:5" x14ac:dyDescent="0.25">
      <c r="A430" s="230"/>
      <c r="B430" s="251"/>
      <c r="C430" s="40">
        <v>7</v>
      </c>
      <c r="D430" s="5"/>
      <c r="E430" s="37"/>
    </row>
    <row r="431" spans="1:5" x14ac:dyDescent="0.25">
      <c r="A431" s="230"/>
      <c r="B431" s="251"/>
      <c r="C431" s="40">
        <v>8</v>
      </c>
      <c r="D431" s="5"/>
      <c r="E431" s="37"/>
    </row>
    <row r="432" spans="1:5" x14ac:dyDescent="0.25">
      <c r="A432" s="230"/>
      <c r="B432" s="251"/>
      <c r="C432" s="40">
        <v>9</v>
      </c>
      <c r="D432" s="5"/>
      <c r="E432" s="37"/>
    </row>
    <row r="433" spans="1:5" ht="15.75" thickBot="1" x14ac:dyDescent="0.3">
      <c r="A433" s="231"/>
      <c r="B433" s="252"/>
      <c r="C433" s="141">
        <v>10</v>
      </c>
      <c r="D433" s="115"/>
      <c r="E433" s="142"/>
    </row>
    <row r="434" spans="1:5" ht="21.75" thickBot="1" x14ac:dyDescent="0.3">
      <c r="A434" s="232" t="s">
        <v>119</v>
      </c>
      <c r="B434" s="233"/>
      <c r="C434" s="233"/>
      <c r="D434" s="233"/>
      <c r="E434" s="234"/>
    </row>
    <row r="435" spans="1:5" ht="18.75" x14ac:dyDescent="0.3">
      <c r="A435" s="138" t="s">
        <v>104</v>
      </c>
      <c r="B435" s="139" t="s">
        <v>105</v>
      </c>
      <c r="C435" s="139"/>
      <c r="D435" s="139" t="s">
        <v>118</v>
      </c>
      <c r="E435" s="140" t="s">
        <v>107</v>
      </c>
    </row>
    <row r="436" spans="1:5" x14ac:dyDescent="0.25">
      <c r="A436" s="89"/>
      <c r="B436" s="116"/>
      <c r="C436" s="116"/>
      <c r="D436" s="116"/>
      <c r="E436" s="88"/>
    </row>
    <row r="437" spans="1:5" x14ac:dyDescent="0.25">
      <c r="A437" s="89"/>
      <c r="B437" s="116"/>
      <c r="C437" s="116"/>
      <c r="D437" s="116"/>
      <c r="E437" s="88"/>
    </row>
    <row r="438" spans="1:5" x14ac:dyDescent="0.25">
      <c r="A438" s="89"/>
      <c r="B438" s="116"/>
      <c r="C438" s="116"/>
      <c r="D438" s="116"/>
      <c r="E438" s="88"/>
    </row>
    <row r="439" spans="1:5" x14ac:dyDescent="0.25">
      <c r="A439" s="89"/>
      <c r="B439" s="116"/>
      <c r="C439" s="116"/>
      <c r="D439" s="116"/>
      <c r="E439" s="88"/>
    </row>
    <row r="440" spans="1:5" x14ac:dyDescent="0.25">
      <c r="A440" s="89"/>
      <c r="B440" s="116"/>
      <c r="C440" s="116"/>
      <c r="D440" s="116"/>
      <c r="E440" s="88"/>
    </row>
    <row r="441" spans="1:5" x14ac:dyDescent="0.25">
      <c r="A441" s="89"/>
      <c r="B441" s="116"/>
      <c r="C441" s="116"/>
      <c r="D441" s="116"/>
      <c r="E441" s="88"/>
    </row>
    <row r="442" spans="1:5" x14ac:dyDescent="0.25">
      <c r="A442" s="89"/>
      <c r="B442" s="116"/>
      <c r="C442" s="116"/>
      <c r="D442" s="116"/>
      <c r="E442" s="88"/>
    </row>
    <row r="443" spans="1:5" x14ac:dyDescent="0.25">
      <c r="A443" s="89"/>
      <c r="B443" s="116"/>
      <c r="C443" s="116"/>
      <c r="D443" s="116"/>
      <c r="E443" s="88"/>
    </row>
    <row r="444" spans="1:5" x14ac:dyDescent="0.25">
      <c r="A444" s="89"/>
      <c r="B444" s="116"/>
      <c r="C444" s="116"/>
      <c r="D444" s="116"/>
      <c r="E444" s="88"/>
    </row>
    <row r="445" spans="1:5" x14ac:dyDescent="0.25">
      <c r="A445" s="89"/>
      <c r="B445" s="116"/>
      <c r="C445" s="116"/>
      <c r="D445" s="116"/>
      <c r="E445" s="88"/>
    </row>
    <row r="446" spans="1:5" x14ac:dyDescent="0.25">
      <c r="A446" s="89"/>
      <c r="B446" s="116"/>
      <c r="C446" s="116"/>
      <c r="D446" s="116"/>
      <c r="E446" s="88"/>
    </row>
    <row r="447" spans="1:5" x14ac:dyDescent="0.25">
      <c r="A447" s="89"/>
      <c r="B447" s="116"/>
      <c r="C447" s="116"/>
      <c r="D447" s="116"/>
      <c r="E447" s="88"/>
    </row>
    <row r="448" spans="1:5" x14ac:dyDescent="0.25">
      <c r="A448" s="89"/>
      <c r="B448" s="116"/>
      <c r="C448" s="116"/>
      <c r="D448" s="116"/>
      <c r="E448" s="88"/>
    </row>
    <row r="449" spans="1:5" x14ac:dyDescent="0.25">
      <c r="A449" s="89"/>
      <c r="B449" s="116"/>
      <c r="C449" s="116"/>
      <c r="D449" s="116"/>
      <c r="E449" s="88"/>
    </row>
    <row r="450" spans="1:5" x14ac:dyDescent="0.25">
      <c r="A450" s="89"/>
      <c r="B450" s="116"/>
      <c r="C450" s="116"/>
      <c r="D450" s="116"/>
      <c r="E450" s="88"/>
    </row>
    <row r="451" spans="1:5" x14ac:dyDescent="0.25">
      <c r="A451" s="89"/>
      <c r="B451" s="116"/>
      <c r="C451" s="116"/>
      <c r="D451" s="116"/>
      <c r="E451" s="88"/>
    </row>
    <row r="452" spans="1:5" x14ac:dyDescent="0.25">
      <c r="A452" s="89"/>
      <c r="B452" s="116"/>
      <c r="C452" s="116"/>
      <c r="D452" s="116"/>
      <c r="E452" s="88"/>
    </row>
    <row r="453" spans="1:5" ht="15.75" thickBot="1" x14ac:dyDescent="0.3">
      <c r="A453" s="87"/>
      <c r="B453" s="86"/>
      <c r="C453" s="86"/>
      <c r="D453" s="86"/>
      <c r="E453" s="85"/>
    </row>
    <row r="455" spans="1:5" x14ac:dyDescent="0.25">
      <c r="A455" s="235" t="s">
        <v>0</v>
      </c>
      <c r="B455" s="235"/>
      <c r="C455" s="235"/>
      <c r="D455" s="235"/>
      <c r="E455" s="235"/>
    </row>
  </sheetData>
  <mergeCells count="58">
    <mergeCell ref="A455:E455"/>
    <mergeCell ref="B424:B433"/>
    <mergeCell ref="A434:E434"/>
    <mergeCell ref="B334:B343"/>
    <mergeCell ref="B344:B353"/>
    <mergeCell ref="B354:B363"/>
    <mergeCell ref="B364:B373"/>
    <mergeCell ref="B374:B383"/>
    <mergeCell ref="A384:A433"/>
    <mergeCell ref="B384:B393"/>
    <mergeCell ref="B394:B403"/>
    <mergeCell ref="B404:B413"/>
    <mergeCell ref="B414:B423"/>
    <mergeCell ref="A244:A383"/>
    <mergeCell ref="B244:B253"/>
    <mergeCell ref="B254:B263"/>
    <mergeCell ref="B264:B273"/>
    <mergeCell ref="B324:B333"/>
    <mergeCell ref="A174:A213"/>
    <mergeCell ref="B174:B183"/>
    <mergeCell ref="B184:B193"/>
    <mergeCell ref="B194:B203"/>
    <mergeCell ref="B204:B213"/>
    <mergeCell ref="A214:A243"/>
    <mergeCell ref="B214:B223"/>
    <mergeCell ref="B224:B233"/>
    <mergeCell ref="B234:B243"/>
    <mergeCell ref="B274:B283"/>
    <mergeCell ref="B284:B293"/>
    <mergeCell ref="B294:B303"/>
    <mergeCell ref="B304:B313"/>
    <mergeCell ref="B314:B323"/>
    <mergeCell ref="A124:A173"/>
    <mergeCell ref="B124:B133"/>
    <mergeCell ref="B134:B143"/>
    <mergeCell ref="B144:B153"/>
    <mergeCell ref="B154:B163"/>
    <mergeCell ref="B164:B173"/>
    <mergeCell ref="A12:E12"/>
    <mergeCell ref="A14:A123"/>
    <mergeCell ref="B14:B23"/>
    <mergeCell ref="B24:B33"/>
    <mergeCell ref="B34:B43"/>
    <mergeCell ref="B44:B53"/>
    <mergeCell ref="B54:B63"/>
    <mergeCell ref="B64:B73"/>
    <mergeCell ref="B74:B83"/>
    <mergeCell ref="B84:B93"/>
    <mergeCell ref="B94:B103"/>
    <mergeCell ref="B104:B113"/>
    <mergeCell ref="B114:B123"/>
    <mergeCell ref="B10:D10"/>
    <mergeCell ref="J10:N10"/>
    <mergeCell ref="A1:E1"/>
    <mergeCell ref="A3:E3"/>
    <mergeCell ref="B5:D5"/>
    <mergeCell ref="B9:D9"/>
    <mergeCell ref="J9:N9"/>
  </mergeCells>
  <pageMargins left="0.70866141732283472" right="0.70866141732283472" top="0.74803149606299213" bottom="0.74803149606299213" header="0.31496062992125984" footer="0.31496062992125984"/>
  <pageSetup paperSize="9" scale="45" fitToHeight="12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28</vt:i4>
      </vt:variant>
    </vt:vector>
  </HeadingPairs>
  <TitlesOfParts>
    <vt:vector size="44" baseType="lpstr">
      <vt:lpstr>1. RECOMENDACIONES cap. 1</vt:lpstr>
      <vt:lpstr>1. PROP. DE CAMBIO cap. 1</vt:lpstr>
      <vt:lpstr>2. RECOMENDACIONES cap. 2</vt:lpstr>
      <vt:lpstr>2. PROP. DE CAMBIO cap 2</vt:lpstr>
      <vt:lpstr>3. RECOMENDACIONES cap. 3</vt:lpstr>
      <vt:lpstr>3. PROP. DE CAMBIO cap 3</vt:lpstr>
      <vt:lpstr>4. RECOMENDACIONES cap. 4</vt:lpstr>
      <vt:lpstr>4. PROP. CAMBIO cap 4</vt:lpstr>
      <vt:lpstr>5. RECOMENDACIONES cap. 5</vt:lpstr>
      <vt:lpstr>5. PROP. DE CAMBIO cap 5</vt:lpstr>
      <vt:lpstr>6. RECOMENDACIONES cap. 6</vt:lpstr>
      <vt:lpstr>6. PROP. DE CAMBIO cap 6</vt:lpstr>
      <vt:lpstr>7. RECOMENDACIONES cap. 7</vt:lpstr>
      <vt:lpstr>8. PROPUESTAS GENERALES</vt:lpstr>
      <vt:lpstr>REPORTE RECOMENDACIONES</vt:lpstr>
      <vt:lpstr>REPORTE PROPUESTAS CAMBIO</vt:lpstr>
      <vt:lpstr>'1. PROP. DE CAMBIO cap. 1'!Criteria</vt:lpstr>
      <vt:lpstr>'1. RECOMENDACIONES cap. 1'!Criteria</vt:lpstr>
      <vt:lpstr>'2. PROP. DE CAMBIO cap 2'!Criteria</vt:lpstr>
      <vt:lpstr>'2. RECOMENDACIONES cap. 2'!Criteria</vt:lpstr>
      <vt:lpstr>'3. PROP. DE CAMBIO cap 3'!Criteria</vt:lpstr>
      <vt:lpstr>'3. RECOMENDACIONES cap. 3'!Criteria</vt:lpstr>
      <vt:lpstr>'4. PROP. CAMBIO cap 4'!Criteria</vt:lpstr>
      <vt:lpstr>'4. RECOMENDACIONES cap. 4'!Criteria</vt:lpstr>
      <vt:lpstr>'5. PROP. DE CAMBIO cap 5'!Criteria</vt:lpstr>
      <vt:lpstr>'5. RECOMENDACIONES cap. 5'!Criteria</vt:lpstr>
      <vt:lpstr>'6. PROP. DE CAMBIO cap 6'!Criteria</vt:lpstr>
      <vt:lpstr>'6. RECOMENDACIONES cap. 6'!Criteria</vt:lpstr>
      <vt:lpstr>'7. RECOMENDACIONES cap. 7'!Criteria</vt:lpstr>
      <vt:lpstr>'8. PROPUESTAS GENERALES'!Criteria</vt:lpstr>
      <vt:lpstr>'1. PROP. DE CAMBIO cap. 1'!Print_Area</vt:lpstr>
      <vt:lpstr>'1. RECOMENDACIONES cap. 1'!Print_Area</vt:lpstr>
      <vt:lpstr>'2. PROP. DE CAMBIO cap 2'!Print_Area</vt:lpstr>
      <vt:lpstr>'2. RECOMENDACIONES cap. 2'!Print_Area</vt:lpstr>
      <vt:lpstr>'3. PROP. DE CAMBIO cap 3'!Print_Area</vt:lpstr>
      <vt:lpstr>'4. RECOMENDACIONES cap. 4'!Print_Area</vt:lpstr>
      <vt:lpstr>'5. PROP. DE CAMBIO cap 5'!Print_Area</vt:lpstr>
      <vt:lpstr>'5. RECOMENDACIONES cap. 5'!Print_Area</vt:lpstr>
      <vt:lpstr>'6. PROP. DE CAMBIO cap 6'!Print_Area</vt:lpstr>
      <vt:lpstr>'6. RECOMENDACIONES cap. 6'!Print_Area</vt:lpstr>
      <vt:lpstr>'7. RECOMENDACIONES cap. 7'!Print_Area</vt:lpstr>
      <vt:lpstr>'8. PROPUESTAS GENERALES'!Print_Area</vt:lpstr>
      <vt:lpstr>'REPORTE PROPUESTAS CAMBIO'!Print_Area</vt:lpstr>
      <vt:lpstr>'REPORTE RECOMENDACIONES'!Print_Area</vt:lpstr>
    </vt:vector>
  </TitlesOfParts>
  <Company>Legionaries of Christ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Central Revisión Estatutos Regnum Christi</dc:creator>
  <cp:lastModifiedBy>Solis Pablo LC</cp:lastModifiedBy>
  <cp:lastPrinted>2016-01-16T15:19:34Z</cp:lastPrinted>
  <dcterms:created xsi:type="dcterms:W3CDTF">2015-12-09T18:21:19Z</dcterms:created>
  <dcterms:modified xsi:type="dcterms:W3CDTF">2016-01-29T19:52:14Z</dcterms:modified>
</cp:coreProperties>
</file>